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Qhb-cl3_sc_data5_server\data5\HSC\SOU\Information_Categories\Perinatal\Perinatal_Report\2010 Peri Report - F Final 18 June 2012\publishing\"/>
    </mc:Choice>
  </mc:AlternateContent>
  <xr:revisionPtr revIDLastSave="0" documentId="8_{62C86196-FD38-43DA-8D0D-684F019F9BB1}" xr6:coauthVersionLast="44" xr6:coauthVersionMax="44" xr10:uidLastSave="{00000000-0000-0000-0000-000000000000}"/>
  <bookViews>
    <workbookView xWindow="-120" yWindow="-120" windowWidth="29040" windowHeight="15840"/>
  </bookViews>
  <sheets>
    <sheet name="Newborn Screeni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0" i="1" l="1"/>
  <c r="Q30" i="1"/>
  <c r="O30" i="1"/>
  <c r="N30" i="1"/>
  <c r="L30" i="1"/>
  <c r="K30" i="1"/>
  <c r="I30" i="1"/>
  <c r="H30" i="1"/>
  <c r="F30" i="1"/>
  <c r="E30" i="1"/>
  <c r="C30" i="1"/>
  <c r="B30" i="1"/>
  <c r="S28" i="1"/>
  <c r="D28" i="1"/>
  <c r="J28" i="1"/>
  <c r="M28" i="1"/>
  <c r="P28" i="1"/>
  <c r="G28" i="1"/>
  <c r="M25" i="1"/>
  <c r="M26" i="1"/>
  <c r="M27" i="1"/>
  <c r="S27" i="1"/>
  <c r="P27" i="1"/>
  <c r="J27" i="1"/>
  <c r="G27" i="1"/>
  <c r="D27" i="1"/>
  <c r="S26" i="1"/>
  <c r="P26" i="1"/>
  <c r="J26" i="1"/>
  <c r="G26" i="1"/>
  <c r="D26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S25" i="1"/>
  <c r="P25" i="1"/>
  <c r="J25" i="1"/>
  <c r="G25" i="1"/>
  <c r="D25" i="1"/>
  <c r="S24" i="1"/>
  <c r="P24" i="1"/>
  <c r="M24" i="1"/>
  <c r="G24" i="1"/>
  <c r="D24" i="1"/>
  <c r="J24" i="1"/>
  <c r="S23" i="1"/>
  <c r="P23" i="1"/>
  <c r="M23" i="1"/>
  <c r="J23" i="1"/>
  <c r="G23" i="1"/>
  <c r="D23" i="1"/>
  <c r="S22" i="1"/>
  <c r="P22" i="1"/>
  <c r="M22" i="1"/>
  <c r="J22" i="1"/>
  <c r="G22" i="1"/>
  <c r="D22" i="1"/>
  <c r="M21" i="1"/>
  <c r="J21" i="1"/>
  <c r="G21" i="1"/>
  <c r="D21" i="1"/>
  <c r="M20" i="1"/>
  <c r="J20" i="1"/>
  <c r="G20" i="1"/>
  <c r="D20" i="1"/>
  <c r="S30" i="1"/>
  <c r="P30" i="1"/>
  <c r="J30" i="1"/>
  <c r="M30" i="1"/>
  <c r="G30" i="1"/>
  <c r="D30" i="1"/>
</calcChain>
</file>

<file path=xl/sharedStrings.xml><?xml version="1.0" encoding="utf-8"?>
<sst xmlns="http://schemas.openxmlformats.org/spreadsheetml/2006/main" count="56" uniqueCount="24">
  <si>
    <t>INCIDENCE DATA - QUEENSLAND NEWBORN SCREENING</t>
  </si>
  <si>
    <t>Condition</t>
  </si>
  <si>
    <t>Year</t>
  </si>
  <si>
    <t>Cystic Fibrosis</t>
  </si>
  <si>
    <t>Congenital Hypothyroidism</t>
  </si>
  <si>
    <t>Phenylketonuria</t>
  </si>
  <si>
    <t>Galactosemia</t>
  </si>
  <si>
    <t>No.</t>
  </si>
  <si>
    <t>Previous</t>
  </si>
  <si>
    <t>Total</t>
  </si>
  <si>
    <t>(c) Cases per 10,000 infants.</t>
  </si>
  <si>
    <r>
      <t>Infants</t>
    </r>
    <r>
      <rPr>
        <vertAlign val="superscript"/>
        <sz val="8"/>
        <rFont val="Arial"/>
        <family val="2"/>
      </rPr>
      <t xml:space="preserve"> (a)</t>
    </r>
  </si>
  <si>
    <r>
      <t>Cases</t>
    </r>
    <r>
      <rPr>
        <vertAlign val="superscript"/>
        <sz val="8"/>
        <rFont val="Arial"/>
        <family val="2"/>
      </rPr>
      <t xml:space="preserve"> (b)</t>
    </r>
  </si>
  <si>
    <r>
      <t>Rate</t>
    </r>
    <r>
      <rPr>
        <vertAlign val="superscript"/>
        <sz val="8"/>
        <rFont val="Arial"/>
        <family val="2"/>
      </rPr>
      <t xml:space="preserve"> ( c) </t>
    </r>
  </si>
  <si>
    <t>(d) MCAD: Medium-chain acyl-CoA dehydrogenase deficiency (from 1/4/2004)</t>
  </si>
  <si>
    <t>(b) "Cases" refers to confirmed cases notified to the Newborn Screening Section</t>
  </si>
  <si>
    <t>(a) "Infants" refers to new births recorded by the Newborn Screening Section.  Please note this includes stillborn babies.</t>
  </si>
  <si>
    <t>(e) Other EMS: Other disorders of amino acid, organic acid and fatty acid metabolism detected by Tandem Mass Spectrometry (from 1/4/2004)</t>
  </si>
  <si>
    <t xml:space="preserve">The above information has been provided to the Data Services Unit by the Newborn Screening Section for use in this publication. Newborn Screening data has been </t>
  </si>
  <si>
    <t xml:space="preserve">included in response to clinician request. Differences in birth figures between these data and the Perinatal Data Collection are a result of different collection methodologies.  </t>
  </si>
  <si>
    <t xml:space="preserve">Appreciation is extended to the Newborn Screening Section for their assistance. It should be noted that the Perinatal Data Collection does not capture newborn screening </t>
  </si>
  <si>
    <r>
      <t xml:space="preserve">MCAD </t>
    </r>
    <r>
      <rPr>
        <vertAlign val="superscript"/>
        <sz val="10"/>
        <rFont val="Arial"/>
        <family val="2"/>
      </rPr>
      <t>(d)</t>
    </r>
  </si>
  <si>
    <r>
      <t xml:space="preserve">Other EMS </t>
    </r>
    <r>
      <rPr>
        <vertAlign val="superscript"/>
        <sz val="10"/>
        <rFont val="Arial"/>
        <family val="2"/>
      </rPr>
      <t>(e)</t>
    </r>
  </si>
  <si>
    <t xml:space="preserve">data - and therefore cannot provide any further information regarding this table.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</si>
</sst>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-* #,##0.0_-;\-* #,##0.0_-;_-* &quot;-&quot;_-;_-@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0" xfId="0" applyFont="1"/>
    <xf numFmtId="0" fontId="2" fillId="0" borderId="0" xfId="0" applyFont="1" applyBorder="1" applyAlignment="1">
      <alignment horizontal="centerContinuous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41" fontId="6" fillId="0" borderId="1" xfId="0" applyNumberFormat="1" applyFont="1" applyBorder="1"/>
    <xf numFmtId="164" fontId="9" fillId="0" borderId="1" xfId="0" applyNumberFormat="1" applyFont="1" applyBorder="1"/>
    <xf numFmtId="41" fontId="6" fillId="0" borderId="0" xfId="0" applyNumberFormat="1" applyFont="1"/>
    <xf numFmtId="164" fontId="9" fillId="0" borderId="0" xfId="0" applyNumberFormat="1" applyFont="1" applyBorder="1"/>
    <xf numFmtId="41" fontId="6" fillId="0" borderId="0" xfId="0" applyNumberFormat="1" applyFont="1" applyAlignment="1">
      <alignment horizontal="right"/>
    </xf>
    <xf numFmtId="0" fontId="10" fillId="0" borderId="2" xfId="0" applyFont="1" applyBorder="1"/>
    <xf numFmtId="41" fontId="10" fillId="0" borderId="2" xfId="0" applyNumberFormat="1" applyFont="1" applyBorder="1"/>
    <xf numFmtId="164" fontId="11" fillId="0" borderId="2" xfId="0" applyNumberFormat="1" applyFont="1" applyBorder="1"/>
    <xf numFmtId="0" fontId="3" fillId="0" borderId="0" xfId="0" applyFont="1" applyFill="1" applyBorder="1" applyAlignment="1">
      <alignment horizontal="left"/>
    </xf>
    <xf numFmtId="164" fontId="11" fillId="0" borderId="1" xfId="0" applyNumberFormat="1" applyFont="1" applyBorder="1"/>
    <xf numFmtId="164" fontId="11" fillId="0" borderId="0" xfId="0" applyNumberFormat="1" applyFont="1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showGridLines="0" tabSelected="1" workbookViewId="0">
      <selection activeCell="W9" sqref="W9"/>
    </sheetView>
  </sheetViews>
  <sheetFormatPr defaultColWidth="8" defaultRowHeight="12.75" x14ac:dyDescent="0.2"/>
  <cols>
    <col min="1" max="1" width="8" style="2" customWidth="1"/>
    <col min="2" max="2" width="10.7109375" style="2" customWidth="1"/>
    <col min="3" max="3" width="6.7109375" style="2" customWidth="1"/>
    <col min="4" max="4" width="6.5703125" style="2" customWidth="1"/>
    <col min="5" max="5" width="10.140625" style="2" customWidth="1"/>
    <col min="6" max="6" width="7.140625" style="2" customWidth="1"/>
    <col min="7" max="7" width="6.28515625" style="2" customWidth="1"/>
    <col min="8" max="8" width="10.140625" style="2" customWidth="1"/>
    <col min="9" max="9" width="6.140625" style="2" customWidth="1"/>
    <col min="10" max="10" width="6.5703125" style="2" customWidth="1"/>
    <col min="11" max="11" width="9.7109375" style="2" customWidth="1"/>
    <col min="12" max="13" width="6.140625" style="2" customWidth="1"/>
    <col min="14" max="14" width="8.28515625" style="5" customWidth="1"/>
    <col min="15" max="16" width="7" style="2" customWidth="1"/>
    <col min="17" max="17" width="8.28515625" style="2" customWidth="1"/>
    <col min="18" max="18" width="6.85546875" style="2" customWidth="1"/>
    <col min="19" max="19" width="7.28515625" style="2" customWidth="1"/>
    <col min="20" max="16384" width="8" style="2"/>
  </cols>
  <sheetData>
    <row r="1" spans="1:19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13.5" customHeight="1" x14ac:dyDescent="0.2">
      <c r="A2" s="3"/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14.25" x14ac:dyDescent="0.2">
      <c r="A3" s="4" t="s">
        <v>2</v>
      </c>
      <c r="B3" s="1" t="s">
        <v>3</v>
      </c>
      <c r="C3" s="1"/>
      <c r="D3" s="1"/>
      <c r="E3" s="1" t="s">
        <v>4</v>
      </c>
      <c r="F3" s="1"/>
      <c r="G3" s="1"/>
      <c r="H3" s="1" t="s">
        <v>5</v>
      </c>
      <c r="I3" s="1"/>
      <c r="J3" s="1"/>
      <c r="K3" s="1" t="s">
        <v>6</v>
      </c>
      <c r="L3" s="1"/>
      <c r="M3" s="1"/>
      <c r="N3" s="1" t="s">
        <v>21</v>
      </c>
      <c r="O3" s="1"/>
      <c r="P3" s="1"/>
      <c r="Q3" s="1" t="s">
        <v>22</v>
      </c>
      <c r="R3" s="1"/>
      <c r="S3" s="1"/>
    </row>
    <row r="4" spans="1:19" x14ac:dyDescent="0.2">
      <c r="B4" s="9" t="s">
        <v>11</v>
      </c>
      <c r="C4" s="9" t="s">
        <v>12</v>
      </c>
      <c r="D4" s="9" t="s">
        <v>13</v>
      </c>
      <c r="E4" s="9" t="s">
        <v>11</v>
      </c>
      <c r="F4" s="9" t="s">
        <v>12</v>
      </c>
      <c r="G4" s="9" t="s">
        <v>13</v>
      </c>
      <c r="H4" s="9" t="s">
        <v>11</v>
      </c>
      <c r="I4" s="9" t="s">
        <v>12</v>
      </c>
      <c r="J4" s="9" t="s">
        <v>13</v>
      </c>
      <c r="K4" s="9" t="s">
        <v>11</v>
      </c>
      <c r="L4" s="9" t="s">
        <v>12</v>
      </c>
      <c r="M4" s="9" t="s">
        <v>13</v>
      </c>
      <c r="N4" s="9" t="s">
        <v>11</v>
      </c>
      <c r="O4" s="9" t="s">
        <v>12</v>
      </c>
      <c r="P4" s="9" t="s">
        <v>13</v>
      </c>
      <c r="Q4" s="9" t="s">
        <v>11</v>
      </c>
      <c r="R4" s="9" t="s">
        <v>12</v>
      </c>
      <c r="S4" s="9" t="s">
        <v>13</v>
      </c>
    </row>
    <row r="5" spans="1:19" x14ac:dyDescent="0.2">
      <c r="A5" s="10"/>
      <c r="B5" s="8" t="s">
        <v>7</v>
      </c>
      <c r="C5" s="8" t="s">
        <v>7</v>
      </c>
      <c r="D5" s="8" t="s">
        <v>7</v>
      </c>
      <c r="E5" s="8" t="s">
        <v>7</v>
      </c>
      <c r="F5" s="8" t="s">
        <v>7</v>
      </c>
      <c r="G5" s="8" t="s">
        <v>7</v>
      </c>
      <c r="H5" s="8" t="s">
        <v>7</v>
      </c>
      <c r="I5" s="8" t="s">
        <v>7</v>
      </c>
      <c r="J5" s="8" t="s">
        <v>7</v>
      </c>
      <c r="K5" s="8" t="s">
        <v>7</v>
      </c>
      <c r="L5" s="8" t="s">
        <v>7</v>
      </c>
      <c r="M5" s="8" t="s">
        <v>7</v>
      </c>
      <c r="N5" s="8" t="s">
        <v>7</v>
      </c>
      <c r="O5" s="8" t="s">
        <v>7</v>
      </c>
      <c r="P5" s="8" t="s">
        <v>7</v>
      </c>
      <c r="Q5" s="8" t="s">
        <v>7</v>
      </c>
      <c r="R5" s="8" t="s">
        <v>7</v>
      </c>
      <c r="S5" s="8" t="s">
        <v>7</v>
      </c>
    </row>
    <row r="6" spans="1:19" x14ac:dyDescent="0.2">
      <c r="A6" s="11" t="s">
        <v>8</v>
      </c>
      <c r="B6" s="12">
        <v>250326</v>
      </c>
      <c r="C6" s="12">
        <v>98</v>
      </c>
      <c r="D6" s="13">
        <f t="shared" ref="D6:D11" si="0">SUM(C6/B6)*10000</f>
        <v>3.9148949769500572</v>
      </c>
      <c r="E6" s="12">
        <v>340497</v>
      </c>
      <c r="F6" s="12">
        <v>93</v>
      </c>
      <c r="G6" s="13">
        <f t="shared" ref="G6:G19" si="1">SUM(F6/E6)*10000</f>
        <v>2.7313015973709023</v>
      </c>
      <c r="H6" s="12">
        <v>777813</v>
      </c>
      <c r="I6" s="12">
        <v>56</v>
      </c>
      <c r="J6" s="13">
        <f t="shared" ref="J6:J19" si="2">SUM(I6/H6)*10000</f>
        <v>0.71996739576222046</v>
      </c>
      <c r="K6" s="12">
        <v>252778</v>
      </c>
      <c r="L6" s="12">
        <v>11</v>
      </c>
      <c r="M6" s="13">
        <f t="shared" ref="M6:M19" si="3">SUM(L6/K6)*10000</f>
        <v>0.435164452602679</v>
      </c>
      <c r="N6" s="12"/>
      <c r="O6" s="12"/>
      <c r="P6" s="13"/>
      <c r="Q6" s="12"/>
      <c r="R6" s="12"/>
      <c r="S6" s="13"/>
    </row>
    <row r="7" spans="1:19" x14ac:dyDescent="0.2">
      <c r="A7" s="10">
        <v>1989</v>
      </c>
      <c r="B7" s="14">
        <v>42805</v>
      </c>
      <c r="C7" s="14">
        <v>19</v>
      </c>
      <c r="D7" s="15">
        <f t="shared" si="0"/>
        <v>4.4387337927812176</v>
      </c>
      <c r="E7" s="14">
        <v>42805</v>
      </c>
      <c r="F7" s="14">
        <v>11</v>
      </c>
      <c r="G7" s="15">
        <f t="shared" si="1"/>
        <v>2.5697932484522834</v>
      </c>
      <c r="H7" s="14">
        <v>42805</v>
      </c>
      <c r="I7" s="14">
        <v>7</v>
      </c>
      <c r="J7" s="15">
        <f t="shared" si="2"/>
        <v>1.6353229762878168</v>
      </c>
      <c r="K7" s="14">
        <v>42805</v>
      </c>
      <c r="L7" s="14">
        <v>0</v>
      </c>
      <c r="M7" s="15">
        <f t="shared" si="3"/>
        <v>0</v>
      </c>
      <c r="N7" s="14"/>
      <c r="O7" s="14"/>
      <c r="P7" s="15"/>
      <c r="Q7" s="14"/>
      <c r="R7" s="14"/>
      <c r="S7" s="15"/>
    </row>
    <row r="8" spans="1:19" x14ac:dyDescent="0.2">
      <c r="A8" s="10">
        <v>1990</v>
      </c>
      <c r="B8" s="14">
        <v>44995</v>
      </c>
      <c r="C8" s="14">
        <v>9</v>
      </c>
      <c r="D8" s="15">
        <f t="shared" si="0"/>
        <v>2.0002222469163242</v>
      </c>
      <c r="E8" s="14">
        <v>44995</v>
      </c>
      <c r="F8" s="14">
        <v>13</v>
      </c>
      <c r="G8" s="15">
        <f t="shared" si="1"/>
        <v>2.8892099122124679</v>
      </c>
      <c r="H8" s="14">
        <v>44995</v>
      </c>
      <c r="I8" s="14">
        <v>4</v>
      </c>
      <c r="J8" s="15">
        <f t="shared" si="2"/>
        <v>0.88898766529614404</v>
      </c>
      <c r="K8" s="14">
        <v>44995</v>
      </c>
      <c r="L8" s="14">
        <v>3</v>
      </c>
      <c r="M8" s="15">
        <f t="shared" si="3"/>
        <v>0.66674074897210811</v>
      </c>
      <c r="N8" s="14"/>
      <c r="O8" s="14"/>
      <c r="P8" s="15"/>
      <c r="Q8" s="14"/>
      <c r="R8" s="14"/>
      <c r="S8" s="15"/>
    </row>
    <row r="9" spans="1:19" x14ac:dyDescent="0.2">
      <c r="A9" s="10">
        <v>1991</v>
      </c>
      <c r="B9" s="14">
        <v>44618</v>
      </c>
      <c r="C9" s="14">
        <v>15</v>
      </c>
      <c r="D9" s="15">
        <f t="shared" si="0"/>
        <v>3.3618718902685014</v>
      </c>
      <c r="E9" s="14">
        <v>44618</v>
      </c>
      <c r="F9" s="14">
        <v>12</v>
      </c>
      <c r="G9" s="15">
        <f t="shared" si="1"/>
        <v>2.6894975122148015</v>
      </c>
      <c r="H9" s="14">
        <v>44618</v>
      </c>
      <c r="I9" s="14">
        <v>4</v>
      </c>
      <c r="J9" s="15">
        <f t="shared" si="2"/>
        <v>0.89649917073826701</v>
      </c>
      <c r="K9" s="14">
        <v>44618</v>
      </c>
      <c r="L9" s="14">
        <v>0</v>
      </c>
      <c r="M9" s="15">
        <f t="shared" si="3"/>
        <v>0</v>
      </c>
      <c r="N9" s="14"/>
      <c r="O9" s="14"/>
      <c r="P9" s="15"/>
      <c r="Q9" s="14"/>
      <c r="R9" s="14"/>
      <c r="S9" s="15"/>
    </row>
    <row r="10" spans="1:19" x14ac:dyDescent="0.2">
      <c r="A10" s="10">
        <v>1992</v>
      </c>
      <c r="B10" s="14">
        <v>46626</v>
      </c>
      <c r="C10" s="14">
        <v>12</v>
      </c>
      <c r="D10" s="15">
        <f t="shared" si="0"/>
        <v>2.5736713421696051</v>
      </c>
      <c r="E10" s="14">
        <v>46626</v>
      </c>
      <c r="F10" s="14">
        <v>16</v>
      </c>
      <c r="G10" s="15">
        <f t="shared" si="1"/>
        <v>3.4315617895594732</v>
      </c>
      <c r="H10" s="14">
        <v>46626</v>
      </c>
      <c r="I10" s="14">
        <v>4</v>
      </c>
      <c r="J10" s="15">
        <f t="shared" si="2"/>
        <v>0.8578904473898683</v>
      </c>
      <c r="K10" s="14">
        <v>46626</v>
      </c>
      <c r="L10" s="14">
        <v>0</v>
      </c>
      <c r="M10" s="15">
        <f t="shared" si="3"/>
        <v>0</v>
      </c>
      <c r="N10" s="14"/>
      <c r="O10" s="14"/>
      <c r="P10" s="15"/>
      <c r="Q10" s="14"/>
      <c r="R10" s="14"/>
      <c r="S10" s="15"/>
    </row>
    <row r="11" spans="1:19" x14ac:dyDescent="0.2">
      <c r="A11" s="10">
        <v>1993</v>
      </c>
      <c r="B11" s="14">
        <v>47097</v>
      </c>
      <c r="C11" s="14">
        <v>16</v>
      </c>
      <c r="D11" s="15">
        <f t="shared" si="0"/>
        <v>3.3972439858165062</v>
      </c>
      <c r="E11" s="14">
        <v>47097</v>
      </c>
      <c r="F11" s="14">
        <v>17</v>
      </c>
      <c r="G11" s="15">
        <f t="shared" si="1"/>
        <v>3.609571734930038</v>
      </c>
      <c r="H11" s="14">
        <v>47097</v>
      </c>
      <c r="I11" s="14">
        <v>3</v>
      </c>
      <c r="J11" s="15">
        <f t="shared" si="2"/>
        <v>0.63698324734059497</v>
      </c>
      <c r="K11" s="14">
        <v>47097</v>
      </c>
      <c r="L11" s="14">
        <v>2</v>
      </c>
      <c r="M11" s="15">
        <f t="shared" si="3"/>
        <v>0.42465549822706328</v>
      </c>
      <c r="N11" s="14"/>
      <c r="O11" s="14"/>
      <c r="P11" s="15"/>
      <c r="Q11" s="14"/>
      <c r="R11" s="14"/>
      <c r="S11" s="15"/>
    </row>
    <row r="12" spans="1:19" x14ac:dyDescent="0.2">
      <c r="A12" s="10">
        <v>1994</v>
      </c>
      <c r="B12" s="14">
        <v>47646</v>
      </c>
      <c r="C12" s="14">
        <v>16</v>
      </c>
      <c r="D12" s="15">
        <f t="shared" ref="D12:D17" si="4">SUM(C12/B12)*10000</f>
        <v>3.3580993157872645</v>
      </c>
      <c r="E12" s="14">
        <v>47646</v>
      </c>
      <c r="F12" s="14">
        <v>10</v>
      </c>
      <c r="G12" s="15">
        <f t="shared" si="1"/>
        <v>2.09881207236704</v>
      </c>
      <c r="H12" s="14">
        <v>47646</v>
      </c>
      <c r="I12" s="14">
        <v>4</v>
      </c>
      <c r="J12" s="15">
        <f t="shared" si="2"/>
        <v>0.83952482894681613</v>
      </c>
      <c r="K12" s="14">
        <v>47646</v>
      </c>
      <c r="L12" s="14">
        <v>1</v>
      </c>
      <c r="M12" s="15">
        <f t="shared" si="3"/>
        <v>0.20988120723670403</v>
      </c>
      <c r="N12" s="14"/>
      <c r="O12" s="14"/>
      <c r="P12" s="15"/>
      <c r="Q12" s="14"/>
      <c r="R12" s="14"/>
      <c r="S12" s="15"/>
    </row>
    <row r="13" spans="1:19" x14ac:dyDescent="0.2">
      <c r="A13" s="10">
        <v>1995</v>
      </c>
      <c r="B13" s="14">
        <v>48068</v>
      </c>
      <c r="C13" s="14">
        <v>9</v>
      </c>
      <c r="D13" s="15">
        <f t="shared" si="4"/>
        <v>1.8723475076974285</v>
      </c>
      <c r="E13" s="14">
        <v>48068</v>
      </c>
      <c r="F13" s="14">
        <v>22</v>
      </c>
      <c r="G13" s="15">
        <f t="shared" si="1"/>
        <v>4.5768494632603813</v>
      </c>
      <c r="H13" s="14">
        <v>48068</v>
      </c>
      <c r="I13" s="16">
        <v>3</v>
      </c>
      <c r="J13" s="15">
        <f t="shared" si="2"/>
        <v>0.62411583589914288</v>
      </c>
      <c r="K13" s="14">
        <v>48068</v>
      </c>
      <c r="L13" s="14">
        <v>0</v>
      </c>
      <c r="M13" s="15">
        <f t="shared" si="3"/>
        <v>0</v>
      </c>
      <c r="N13" s="14"/>
      <c r="O13" s="14"/>
      <c r="P13" s="15"/>
      <c r="Q13" s="14"/>
      <c r="R13" s="14"/>
      <c r="S13" s="15"/>
    </row>
    <row r="14" spans="1:19" x14ac:dyDescent="0.2">
      <c r="A14" s="10">
        <v>1996</v>
      </c>
      <c r="B14" s="14">
        <v>47629</v>
      </c>
      <c r="C14" s="14">
        <v>19</v>
      </c>
      <c r="D14" s="15">
        <f t="shared" si="4"/>
        <v>3.9891662642507715</v>
      </c>
      <c r="E14" s="14">
        <v>47629</v>
      </c>
      <c r="F14" s="14">
        <v>19</v>
      </c>
      <c r="G14" s="15">
        <f t="shared" si="1"/>
        <v>3.9891662642507715</v>
      </c>
      <c r="H14" s="14">
        <v>47629</v>
      </c>
      <c r="I14" s="14">
        <v>2</v>
      </c>
      <c r="J14" s="15">
        <f t="shared" si="2"/>
        <v>0.41991223834218649</v>
      </c>
      <c r="K14" s="14">
        <v>47629</v>
      </c>
      <c r="L14" s="14">
        <v>2</v>
      </c>
      <c r="M14" s="15">
        <f t="shared" si="3"/>
        <v>0.41991223834218649</v>
      </c>
      <c r="N14" s="14"/>
      <c r="O14" s="14"/>
      <c r="P14" s="15"/>
      <c r="Q14" s="14"/>
      <c r="R14" s="14"/>
      <c r="S14" s="15"/>
    </row>
    <row r="15" spans="1:19" x14ac:dyDescent="0.2">
      <c r="A15" s="10">
        <v>1997</v>
      </c>
      <c r="B15" s="14">
        <v>47738</v>
      </c>
      <c r="C15" s="14">
        <v>14</v>
      </c>
      <c r="D15" s="15">
        <f t="shared" si="4"/>
        <v>2.9326741798986129</v>
      </c>
      <c r="E15" s="14">
        <v>47738</v>
      </c>
      <c r="F15" s="14">
        <v>16</v>
      </c>
      <c r="G15" s="15">
        <f t="shared" si="1"/>
        <v>3.3516276341698439</v>
      </c>
      <c r="H15" s="14">
        <v>47738</v>
      </c>
      <c r="I15" s="16">
        <v>3</v>
      </c>
      <c r="J15" s="15">
        <f t="shared" si="2"/>
        <v>0.6284301814068457</v>
      </c>
      <c r="K15" s="14">
        <v>47738</v>
      </c>
      <c r="L15" s="14">
        <v>2</v>
      </c>
      <c r="M15" s="15">
        <f t="shared" si="3"/>
        <v>0.41895345427123049</v>
      </c>
      <c r="N15" s="14"/>
      <c r="O15" s="14"/>
      <c r="P15" s="15"/>
      <c r="Q15" s="14"/>
      <c r="R15" s="14"/>
      <c r="S15" s="15"/>
    </row>
    <row r="16" spans="1:19" x14ac:dyDescent="0.2">
      <c r="A16" s="10">
        <v>1998</v>
      </c>
      <c r="B16" s="14">
        <v>48900</v>
      </c>
      <c r="C16" s="14">
        <v>16</v>
      </c>
      <c r="D16" s="15">
        <f t="shared" si="4"/>
        <v>3.2719836400817992</v>
      </c>
      <c r="E16" s="14">
        <v>48900</v>
      </c>
      <c r="F16" s="14">
        <v>17</v>
      </c>
      <c r="G16" s="15">
        <f t="shared" si="1"/>
        <v>3.4764826175869121</v>
      </c>
      <c r="H16" s="14">
        <v>48900</v>
      </c>
      <c r="I16" s="14">
        <v>4</v>
      </c>
      <c r="J16" s="15">
        <f t="shared" si="2"/>
        <v>0.8179959100204498</v>
      </c>
      <c r="K16" s="14">
        <v>48900</v>
      </c>
      <c r="L16" s="14">
        <v>0</v>
      </c>
      <c r="M16" s="15">
        <f t="shared" si="3"/>
        <v>0</v>
      </c>
      <c r="N16" s="14"/>
      <c r="O16" s="14"/>
      <c r="P16" s="15"/>
      <c r="Q16" s="14"/>
      <c r="R16" s="14"/>
      <c r="S16" s="15"/>
    </row>
    <row r="17" spans="1:19" x14ac:dyDescent="0.2">
      <c r="A17" s="10">
        <v>1999</v>
      </c>
      <c r="B17" s="14">
        <v>48586</v>
      </c>
      <c r="C17" s="14">
        <v>16</v>
      </c>
      <c r="D17" s="15">
        <f t="shared" si="4"/>
        <v>3.2931297081463793</v>
      </c>
      <c r="E17" s="14">
        <v>48586</v>
      </c>
      <c r="F17" s="14">
        <v>19</v>
      </c>
      <c r="G17" s="15">
        <f t="shared" si="1"/>
        <v>3.9105915284238262</v>
      </c>
      <c r="H17" s="14">
        <v>48586</v>
      </c>
      <c r="I17" s="14">
        <v>4</v>
      </c>
      <c r="J17" s="15">
        <f t="shared" si="2"/>
        <v>0.82328242703659482</v>
      </c>
      <c r="K17" s="14">
        <v>48586</v>
      </c>
      <c r="L17" s="14">
        <v>0</v>
      </c>
      <c r="M17" s="15">
        <f t="shared" si="3"/>
        <v>0</v>
      </c>
      <c r="N17" s="14"/>
      <c r="O17" s="14"/>
      <c r="P17" s="15"/>
      <c r="Q17" s="14"/>
      <c r="R17" s="14"/>
      <c r="S17" s="15"/>
    </row>
    <row r="18" spans="1:19" x14ac:dyDescent="0.2">
      <c r="A18" s="10">
        <v>2000</v>
      </c>
      <c r="B18" s="14">
        <v>48922</v>
      </c>
      <c r="C18" s="14">
        <v>19</v>
      </c>
      <c r="D18" s="15">
        <f t="shared" ref="D18:D28" si="5">SUM(C18/B18)*10000</f>
        <v>3.8837332897265036</v>
      </c>
      <c r="E18" s="14">
        <v>48922</v>
      </c>
      <c r="F18" s="14">
        <v>22</v>
      </c>
      <c r="G18" s="15">
        <f t="shared" si="1"/>
        <v>4.4969543354727932</v>
      </c>
      <c r="H18" s="14">
        <v>48922</v>
      </c>
      <c r="I18" s="14">
        <v>3</v>
      </c>
      <c r="J18" s="15">
        <f t="shared" si="2"/>
        <v>0.61322104574629011</v>
      </c>
      <c r="K18" s="14">
        <v>48922</v>
      </c>
      <c r="L18" s="14">
        <v>1</v>
      </c>
      <c r="M18" s="15">
        <f t="shared" si="3"/>
        <v>0.20440701524876334</v>
      </c>
      <c r="N18" s="14"/>
      <c r="O18" s="14"/>
      <c r="P18" s="15"/>
      <c r="Q18" s="14"/>
      <c r="R18" s="14"/>
      <c r="S18" s="15"/>
    </row>
    <row r="19" spans="1:19" x14ac:dyDescent="0.2">
      <c r="A19" s="10">
        <v>2001</v>
      </c>
      <c r="B19" s="14">
        <v>49285</v>
      </c>
      <c r="C19" s="14">
        <v>15</v>
      </c>
      <c r="D19" s="15">
        <f t="shared" si="5"/>
        <v>3.0435223698894185</v>
      </c>
      <c r="E19" s="14">
        <v>49285</v>
      </c>
      <c r="F19" s="14">
        <v>16</v>
      </c>
      <c r="G19" s="15">
        <f t="shared" si="1"/>
        <v>3.24642386121538</v>
      </c>
      <c r="H19" s="14">
        <v>49285</v>
      </c>
      <c r="I19" s="14">
        <v>1</v>
      </c>
      <c r="J19" s="15">
        <f t="shared" si="2"/>
        <v>0.20290149132596125</v>
      </c>
      <c r="K19" s="14">
        <v>49285</v>
      </c>
      <c r="L19" s="14">
        <v>2</v>
      </c>
      <c r="M19" s="15">
        <f t="shared" si="3"/>
        <v>0.40580298265192249</v>
      </c>
      <c r="N19" s="14"/>
      <c r="O19" s="14"/>
      <c r="P19" s="15"/>
      <c r="Q19" s="14"/>
      <c r="R19" s="14"/>
      <c r="S19" s="15"/>
    </row>
    <row r="20" spans="1:19" x14ac:dyDescent="0.2">
      <c r="A20" s="10">
        <v>2002</v>
      </c>
      <c r="B20" s="14">
        <v>48819</v>
      </c>
      <c r="C20" s="14">
        <v>16</v>
      </c>
      <c r="D20" s="15">
        <f t="shared" si="5"/>
        <v>3.2774124828447939</v>
      </c>
      <c r="E20" s="14">
        <v>48819</v>
      </c>
      <c r="F20" s="14">
        <v>16</v>
      </c>
      <c r="G20" s="15">
        <f t="shared" ref="G20:G28" si="6">SUM(F20/E20)*10000</f>
        <v>3.2774124828447939</v>
      </c>
      <c r="H20" s="14">
        <v>48819</v>
      </c>
      <c r="I20" s="14">
        <v>1</v>
      </c>
      <c r="J20" s="15">
        <f t="shared" ref="J20:J28" si="7">SUM(I20/H20)*10000</f>
        <v>0.20483828017779962</v>
      </c>
      <c r="K20" s="14">
        <v>48819</v>
      </c>
      <c r="L20" s="14">
        <v>0</v>
      </c>
      <c r="M20" s="15">
        <f t="shared" ref="M20:M28" si="8">SUM(L20/K20)*10000</f>
        <v>0</v>
      </c>
      <c r="N20" s="14"/>
      <c r="O20" s="14"/>
      <c r="P20" s="15"/>
      <c r="Q20" s="14"/>
      <c r="R20" s="14"/>
      <c r="S20" s="15"/>
    </row>
    <row r="21" spans="1:19" x14ac:dyDescent="0.2">
      <c r="A21" s="10">
        <v>2003</v>
      </c>
      <c r="B21" s="14">
        <v>49903</v>
      </c>
      <c r="C21" s="14">
        <v>15</v>
      </c>
      <c r="D21" s="15">
        <f t="shared" si="5"/>
        <v>3.0058313127467287</v>
      </c>
      <c r="E21" s="14">
        <v>49903</v>
      </c>
      <c r="F21" s="14">
        <v>14</v>
      </c>
      <c r="G21" s="15">
        <f t="shared" si="6"/>
        <v>2.8054425585636134</v>
      </c>
      <c r="H21" s="14">
        <v>49903</v>
      </c>
      <c r="I21" s="14">
        <v>0</v>
      </c>
      <c r="J21" s="15">
        <f t="shared" si="7"/>
        <v>0</v>
      </c>
      <c r="K21" s="14">
        <v>49903</v>
      </c>
      <c r="L21" s="14">
        <v>1</v>
      </c>
      <c r="M21" s="15">
        <f t="shared" si="8"/>
        <v>0.20038875418311525</v>
      </c>
      <c r="N21" s="14"/>
      <c r="O21" s="14"/>
      <c r="P21" s="15"/>
      <c r="Q21" s="14"/>
      <c r="R21" s="14"/>
      <c r="S21" s="15"/>
    </row>
    <row r="22" spans="1:19" x14ac:dyDescent="0.2">
      <c r="A22" s="10">
        <v>2004</v>
      </c>
      <c r="B22" s="14">
        <v>50300</v>
      </c>
      <c r="C22" s="14">
        <v>20</v>
      </c>
      <c r="D22" s="15">
        <f t="shared" si="5"/>
        <v>3.9761431411530817</v>
      </c>
      <c r="E22" s="14">
        <v>50300</v>
      </c>
      <c r="F22" s="14">
        <v>19</v>
      </c>
      <c r="G22" s="15">
        <f t="shared" si="6"/>
        <v>3.7773359840954273</v>
      </c>
      <c r="H22" s="14">
        <v>50300</v>
      </c>
      <c r="I22" s="14">
        <v>4</v>
      </c>
      <c r="J22" s="15">
        <f t="shared" si="7"/>
        <v>0.79522862823061635</v>
      </c>
      <c r="K22" s="14">
        <v>50300</v>
      </c>
      <c r="L22" s="14">
        <v>3</v>
      </c>
      <c r="M22" s="15">
        <f t="shared" si="8"/>
        <v>0.59642147117296229</v>
      </c>
      <c r="N22" s="14">
        <v>39798</v>
      </c>
      <c r="O22" s="14">
        <v>5</v>
      </c>
      <c r="P22" s="22">
        <f t="shared" ref="P22:P28" si="9">SUM(O22/N22)*10000</f>
        <v>1.2563445399266295</v>
      </c>
      <c r="Q22" s="14">
        <v>39798</v>
      </c>
      <c r="R22" s="14">
        <v>8</v>
      </c>
      <c r="S22" s="22">
        <f t="shared" ref="S22:S28" si="10">SUM(R22/Q22)*10000</f>
        <v>2.0101512638826073</v>
      </c>
    </row>
    <row r="23" spans="1:19" x14ac:dyDescent="0.2">
      <c r="A23" s="10">
        <v>2005</v>
      </c>
      <c r="B23" s="14">
        <v>54956</v>
      </c>
      <c r="C23" s="14">
        <v>23</v>
      </c>
      <c r="D23" s="15">
        <f t="shared" si="5"/>
        <v>4.1851663148700782</v>
      </c>
      <c r="E23" s="14">
        <v>54956</v>
      </c>
      <c r="F23" s="14">
        <v>15</v>
      </c>
      <c r="G23" s="15">
        <f t="shared" si="6"/>
        <v>2.7294562923065726</v>
      </c>
      <c r="H23" s="14">
        <v>54956</v>
      </c>
      <c r="I23" s="14">
        <v>7</v>
      </c>
      <c r="J23" s="15">
        <f t="shared" si="7"/>
        <v>1.273746269743067</v>
      </c>
      <c r="K23" s="14">
        <v>54956</v>
      </c>
      <c r="L23" s="14">
        <v>0</v>
      </c>
      <c r="M23" s="15">
        <f t="shared" si="8"/>
        <v>0</v>
      </c>
      <c r="N23" s="14">
        <v>54956</v>
      </c>
      <c r="O23" s="14">
        <v>7</v>
      </c>
      <c r="P23" s="22">
        <f t="shared" si="9"/>
        <v>1.273746269743067</v>
      </c>
      <c r="Q23" s="14">
        <v>54956</v>
      </c>
      <c r="R23" s="14">
        <v>2</v>
      </c>
      <c r="S23" s="22">
        <f t="shared" si="10"/>
        <v>0.36392750564087634</v>
      </c>
    </row>
    <row r="24" spans="1:19" x14ac:dyDescent="0.2">
      <c r="A24" s="10">
        <v>2006</v>
      </c>
      <c r="B24" s="14">
        <v>56308</v>
      </c>
      <c r="C24" s="14">
        <v>22</v>
      </c>
      <c r="D24" s="15">
        <f t="shared" si="5"/>
        <v>3.9070824749591533</v>
      </c>
      <c r="E24" s="14">
        <v>56308</v>
      </c>
      <c r="F24" s="14">
        <v>25</v>
      </c>
      <c r="G24" s="15">
        <f t="shared" si="6"/>
        <v>4.4398664488172201</v>
      </c>
      <c r="H24" s="14">
        <v>56308</v>
      </c>
      <c r="I24" s="14">
        <v>6</v>
      </c>
      <c r="J24" s="15">
        <f t="shared" si="7"/>
        <v>1.0655679477161326</v>
      </c>
      <c r="K24" s="14">
        <v>56308</v>
      </c>
      <c r="L24" s="14">
        <v>1</v>
      </c>
      <c r="M24" s="15">
        <f t="shared" si="8"/>
        <v>0.17759465795268881</v>
      </c>
      <c r="N24" s="14">
        <v>56308</v>
      </c>
      <c r="O24" s="14">
        <v>5</v>
      </c>
      <c r="P24" s="22">
        <f t="shared" si="9"/>
        <v>0.88797328976344381</v>
      </c>
      <c r="Q24" s="14">
        <v>56308</v>
      </c>
      <c r="R24" s="14">
        <v>4</v>
      </c>
      <c r="S24" s="22">
        <f t="shared" si="10"/>
        <v>0.71037863181075522</v>
      </c>
    </row>
    <row r="25" spans="1:19" x14ac:dyDescent="0.2">
      <c r="A25" s="10">
        <v>2007</v>
      </c>
      <c r="B25" s="14">
        <v>59732</v>
      </c>
      <c r="C25" s="14">
        <v>30</v>
      </c>
      <c r="D25" s="15">
        <f t="shared" si="5"/>
        <v>5.0224335364628674</v>
      </c>
      <c r="E25" s="14">
        <v>59732</v>
      </c>
      <c r="F25" s="14">
        <v>19</v>
      </c>
      <c r="G25" s="15">
        <f t="shared" si="6"/>
        <v>3.1808745730931491</v>
      </c>
      <c r="H25" s="14">
        <v>59732</v>
      </c>
      <c r="I25" s="14">
        <v>4</v>
      </c>
      <c r="J25" s="15">
        <f t="shared" si="7"/>
        <v>0.66965780486171567</v>
      </c>
      <c r="K25" s="14">
        <v>59732</v>
      </c>
      <c r="L25" s="14">
        <v>0</v>
      </c>
      <c r="M25" s="15">
        <f t="shared" si="8"/>
        <v>0</v>
      </c>
      <c r="N25" s="14">
        <v>59732</v>
      </c>
      <c r="O25" s="14">
        <v>6</v>
      </c>
      <c r="P25" s="22">
        <f t="shared" si="9"/>
        <v>1.0044867072925734</v>
      </c>
      <c r="Q25" s="14">
        <v>59732</v>
      </c>
      <c r="R25" s="14">
        <v>11</v>
      </c>
      <c r="S25" s="22">
        <f t="shared" si="10"/>
        <v>1.841558963369718</v>
      </c>
    </row>
    <row r="26" spans="1:19" x14ac:dyDescent="0.2">
      <c r="A26" s="10">
        <v>2008</v>
      </c>
      <c r="B26" s="14">
        <v>60992</v>
      </c>
      <c r="C26" s="14">
        <v>26</v>
      </c>
      <c r="D26" s="15">
        <f t="shared" si="5"/>
        <v>4.2628541448058765</v>
      </c>
      <c r="E26" s="14">
        <v>60992</v>
      </c>
      <c r="F26" s="14">
        <v>18</v>
      </c>
      <c r="G26" s="15">
        <f t="shared" si="6"/>
        <v>2.9512067156348376</v>
      </c>
      <c r="H26" s="14">
        <v>60992</v>
      </c>
      <c r="I26" s="14">
        <v>7</v>
      </c>
      <c r="J26" s="15">
        <f t="shared" si="7"/>
        <v>1.1476915005246588</v>
      </c>
      <c r="K26" s="14">
        <v>60992</v>
      </c>
      <c r="L26" s="14">
        <v>0</v>
      </c>
      <c r="M26" s="15">
        <f t="shared" si="8"/>
        <v>0</v>
      </c>
      <c r="N26" s="14">
        <v>60992</v>
      </c>
      <c r="O26" s="14">
        <v>7</v>
      </c>
      <c r="P26" s="22">
        <f t="shared" si="9"/>
        <v>1.1476915005246588</v>
      </c>
      <c r="Q26" s="14">
        <v>60992</v>
      </c>
      <c r="R26" s="14">
        <v>10</v>
      </c>
      <c r="S26" s="22">
        <f t="shared" si="10"/>
        <v>1.6395592864637984</v>
      </c>
    </row>
    <row r="27" spans="1:19" x14ac:dyDescent="0.2">
      <c r="A27" s="10">
        <v>2009</v>
      </c>
      <c r="B27" s="14">
        <v>61443</v>
      </c>
      <c r="C27" s="14">
        <v>23</v>
      </c>
      <c r="D27" s="15">
        <f t="shared" si="5"/>
        <v>3.7433068046807612</v>
      </c>
      <c r="E27" s="14">
        <v>61443</v>
      </c>
      <c r="F27" s="14">
        <v>35</v>
      </c>
      <c r="G27" s="15">
        <f t="shared" si="6"/>
        <v>5.6963364419055056</v>
      </c>
      <c r="H27" s="14">
        <v>61443</v>
      </c>
      <c r="I27" s="14">
        <v>5</v>
      </c>
      <c r="J27" s="15">
        <f t="shared" si="7"/>
        <v>0.81376234884364373</v>
      </c>
      <c r="K27" s="14">
        <v>61443</v>
      </c>
      <c r="L27" s="14">
        <v>1</v>
      </c>
      <c r="M27" s="15">
        <f t="shared" si="8"/>
        <v>0.16275246976872876</v>
      </c>
      <c r="N27" s="14">
        <v>61443</v>
      </c>
      <c r="O27" s="14">
        <v>3</v>
      </c>
      <c r="P27" s="22">
        <f t="shared" si="9"/>
        <v>0.48825740930618622</v>
      </c>
      <c r="Q27" s="14">
        <v>61443</v>
      </c>
      <c r="R27" s="14">
        <v>12</v>
      </c>
      <c r="S27" s="22">
        <f t="shared" si="10"/>
        <v>1.9530296372247449</v>
      </c>
    </row>
    <row r="28" spans="1:19" x14ac:dyDescent="0.2">
      <c r="A28" s="10">
        <v>2010</v>
      </c>
      <c r="B28" s="14">
        <v>61618</v>
      </c>
      <c r="C28" s="14">
        <v>25</v>
      </c>
      <c r="D28" s="15">
        <f t="shared" si="5"/>
        <v>4.0572559966243631</v>
      </c>
      <c r="E28" s="14">
        <v>61618</v>
      </c>
      <c r="F28" s="14">
        <v>24</v>
      </c>
      <c r="G28" s="15">
        <f t="shared" si="6"/>
        <v>3.8949657567593885</v>
      </c>
      <c r="H28" s="14">
        <v>61618</v>
      </c>
      <c r="I28" s="14">
        <v>9</v>
      </c>
      <c r="J28" s="15">
        <f t="shared" si="7"/>
        <v>1.4606121587847707</v>
      </c>
      <c r="K28" s="14">
        <v>61618</v>
      </c>
      <c r="L28" s="14">
        <v>2</v>
      </c>
      <c r="M28" s="15">
        <f t="shared" si="8"/>
        <v>0.32458047972994908</v>
      </c>
      <c r="N28" s="14">
        <v>61618</v>
      </c>
      <c r="O28" s="14">
        <v>3</v>
      </c>
      <c r="P28" s="22">
        <f t="shared" si="9"/>
        <v>0.48687071959492356</v>
      </c>
      <c r="Q28" s="14">
        <v>61618</v>
      </c>
      <c r="R28" s="14">
        <v>7</v>
      </c>
      <c r="S28" s="22">
        <f t="shared" si="10"/>
        <v>1.1360316790548217</v>
      </c>
    </row>
    <row r="29" spans="1:19" x14ac:dyDescent="0.2">
      <c r="A29" s="10"/>
      <c r="B29" s="10"/>
      <c r="C29" s="10"/>
      <c r="D29" s="15"/>
      <c r="E29" s="10"/>
      <c r="F29" s="10"/>
      <c r="G29" s="15"/>
      <c r="H29" s="10"/>
      <c r="I29" s="10"/>
      <c r="J29" s="15"/>
      <c r="K29" s="10"/>
      <c r="L29" s="10"/>
      <c r="M29" s="15"/>
      <c r="N29" s="10"/>
      <c r="O29" s="10"/>
      <c r="P29" s="21"/>
      <c r="Q29" s="10"/>
      <c r="R29" s="10"/>
      <c r="S29" s="21"/>
    </row>
    <row r="30" spans="1:19" x14ac:dyDescent="0.2">
      <c r="A30" s="17" t="s">
        <v>9</v>
      </c>
      <c r="B30" s="18">
        <f>SUM(B6:B28)</f>
        <v>1367312</v>
      </c>
      <c r="C30" s="18">
        <f>SUM(C6:C28)</f>
        <v>493</v>
      </c>
      <c r="D30" s="19">
        <f>SUM(C30/B30)*10000</f>
        <v>3.6056145195829483</v>
      </c>
      <c r="E30" s="18">
        <f>SUM(E6:E28)</f>
        <v>1457483</v>
      </c>
      <c r="F30" s="18">
        <f>SUM(F6:F28)</f>
        <v>488</v>
      </c>
      <c r="G30" s="19">
        <f>SUM(F30/E30)*10000</f>
        <v>3.3482380240455636</v>
      </c>
      <c r="H30" s="18">
        <f>SUM(H6:H28)</f>
        <v>1894799</v>
      </c>
      <c r="I30" s="18">
        <f>SUM(I6:I28)</f>
        <v>145</v>
      </c>
      <c r="J30" s="19">
        <f>SUM(I30/H30)*10000</f>
        <v>0.76525267323869184</v>
      </c>
      <c r="K30" s="18">
        <f>SUM(K6:K28)</f>
        <v>1369764</v>
      </c>
      <c r="L30" s="18">
        <f>SUM(L6:L28)</f>
        <v>32</v>
      </c>
      <c r="M30" s="19">
        <f>SUM(L30/K30)*10000</f>
        <v>0.23361688582850768</v>
      </c>
      <c r="N30" s="18">
        <f>SUM(N6:N28)</f>
        <v>394847</v>
      </c>
      <c r="O30" s="18">
        <f>SUM(O6:O28)</f>
        <v>36</v>
      </c>
      <c r="P30" s="19">
        <f>SUM(O30/N30)*10000</f>
        <v>0.91174556220510738</v>
      </c>
      <c r="Q30" s="18">
        <f>SUM(Q6:Q28)</f>
        <v>394847</v>
      </c>
      <c r="R30" s="18">
        <f>SUM(R6:R28)</f>
        <v>54</v>
      </c>
      <c r="S30" s="19">
        <f>SUM(R30/Q30)*10000</f>
        <v>1.367618343307661</v>
      </c>
    </row>
    <row r="32" spans="1:19" x14ac:dyDescent="0.2">
      <c r="A32" s="6" t="s">
        <v>16</v>
      </c>
      <c r="B32" s="6"/>
      <c r="C32" s="6"/>
      <c r="D32" s="6"/>
      <c r="E32" s="6"/>
    </row>
    <row r="33" spans="1:19" x14ac:dyDescent="0.2">
      <c r="A33" s="6" t="s">
        <v>15</v>
      </c>
    </row>
    <row r="34" spans="1:19" x14ac:dyDescent="0.2">
      <c r="A34" s="6" t="s">
        <v>10</v>
      </c>
    </row>
    <row r="35" spans="1:19" x14ac:dyDescent="0.2">
      <c r="A35" s="26" t="s">
        <v>14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x14ac:dyDescent="0.2">
      <c r="A36" s="20" t="s">
        <v>17</v>
      </c>
    </row>
    <row r="37" spans="1:19" x14ac:dyDescent="0.2">
      <c r="A37" s="2" t="s">
        <v>18</v>
      </c>
    </row>
    <row r="38" spans="1:19" x14ac:dyDescent="0.2">
      <c r="A38" s="2" t="s">
        <v>19</v>
      </c>
    </row>
    <row r="39" spans="1:19" x14ac:dyDescent="0.2">
      <c r="A39" s="2" t="s">
        <v>20</v>
      </c>
    </row>
    <row r="40" spans="1:19" x14ac:dyDescent="0.2">
      <c r="A40" s="23" t="s">
        <v>23</v>
      </c>
    </row>
    <row r="41" spans="1:19" x14ac:dyDescent="0.2">
      <c r="A41" s="7"/>
    </row>
    <row r="42" spans="1:19" x14ac:dyDescent="0.2">
      <c r="A42" s="7"/>
    </row>
    <row r="43" spans="1:19" x14ac:dyDescent="0.2">
      <c r="A43" s="7"/>
    </row>
    <row r="44" spans="1:19" x14ac:dyDescent="0.2">
      <c r="A44" s="7"/>
    </row>
    <row r="45" spans="1:19" x14ac:dyDescent="0.2">
      <c r="A45" s="7"/>
    </row>
  </sheetData>
  <mergeCells count="3">
    <mergeCell ref="A1:S1"/>
    <mergeCell ref="B2:S2"/>
    <mergeCell ref="A35:S35"/>
  </mergeCells>
  <phoneticPr fontId="5" type="noConversion"/>
  <printOptions horizontalCentered="1"/>
  <pageMargins left="0.11811023622047245" right="0" top="0.23622047244094491" bottom="0.27559055118110237" header="3.937007874015748E-2" footer="0.11811023622047245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Newborn Screening</vt:lpstr>
    </vt:vector>
  </TitlesOfParts>
  <Company>QHEALTH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QHEALTH</dc:creator>
  <cp:lastModifiedBy>Vesna Dunne</cp:lastModifiedBy>
  <cp:lastPrinted>2011-09-13T00:21:56Z</cp:lastPrinted>
  <dcterms:created xsi:type="dcterms:W3CDTF">1999-01-19T00:34:40Z</dcterms:created>
  <dcterms:modified xsi:type="dcterms:W3CDTF">2020-12-09T07:32:59Z</dcterms:modified>
</cp:coreProperties>
</file>