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AM\FinAssetMgt\Financial Accounting Services\2022-2023\Gifts and Benefits\Quarter 4 Apr - Jun 2023\Publishing\"/>
    </mc:Choice>
  </mc:AlternateContent>
  <xr:revisionPtr revIDLastSave="0" documentId="8_{68BC9A64-23C9-48F2-919C-FB5D5239CA55}" xr6:coauthVersionLast="47" xr6:coauthVersionMax="47" xr10:uidLastSave="{00000000-0000-0000-0000-000000000000}"/>
  <bookViews>
    <workbookView xWindow="28680" yWindow="-120" windowWidth="51840" windowHeight="21240" xr2:uid="{4836EDD2-D9ED-4D66-9053-976996744D04}"/>
  </bookViews>
  <sheets>
    <sheet name="Qtr 4 22-23" sheetId="1" r:id="rId1"/>
  </sheets>
  <definedNames>
    <definedName name="_xlnm._FilterDatabase" localSheetId="0" hidden="1">'Qtr 4 22-23'!$A$1:$G$29</definedName>
    <definedName name="_xlnm.Print_Area" localSheetId="0">'Qtr 4 22-23'!$A$1:$G$24</definedName>
    <definedName name="_xlnm.Print_Titles" localSheetId="0">'Qtr 4 22-23'!$1:$4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8" i="1"/>
  <c r="C28" i="1"/>
  <c r="C24" i="1" l="1"/>
  <c r="C20" i="1"/>
  <c r="C15" i="1" l="1"/>
  <c r="C26" i="1" l="1"/>
</calcChain>
</file>

<file path=xl/sharedStrings.xml><?xml version="1.0" encoding="utf-8"?>
<sst xmlns="http://schemas.openxmlformats.org/spreadsheetml/2006/main" count="138" uniqueCount="90">
  <si>
    <t>Date Given or Received</t>
  </si>
  <si>
    <t>Description of Gift or Benefit</t>
  </si>
  <si>
    <t>Name of Donor</t>
  </si>
  <si>
    <t>Name of Recipient</t>
  </si>
  <si>
    <t>a)</t>
  </si>
  <si>
    <t>Given</t>
  </si>
  <si>
    <t>Received</t>
  </si>
  <si>
    <t>Amt $  (Excl GST)</t>
  </si>
  <si>
    <t>Reason for Receiving/Giving the Gift or Donation</t>
  </si>
  <si>
    <t>c)</t>
  </si>
  <si>
    <t>Accepting this gift provides an opportunity to continue to build networks with key stakeholders and other organisations on behalf of the department.</t>
  </si>
  <si>
    <t>Robert Gee, Director-General, Department of Agriculture &amp; Fisheries</t>
  </si>
  <si>
    <t>Item</t>
  </si>
  <si>
    <t>Department of Agriculture and Fisheries</t>
  </si>
  <si>
    <t>This gift was given as it provides an opportunity to continue to build networks between the department and key stakeholders.</t>
  </si>
  <si>
    <r>
      <rPr>
        <b/>
        <sz val="11"/>
        <color theme="1"/>
        <rFont val="Calibri"/>
        <family val="2"/>
        <scheme val="minor"/>
      </rPr>
      <t xml:space="preserve">Gift was: 
</t>
    </r>
    <r>
      <rPr>
        <b/>
        <sz val="10"/>
        <color theme="1"/>
        <rFont val="Calibri"/>
        <family val="2"/>
        <scheme val="minor"/>
      </rPr>
      <t>a) retained by employee; 
b) retained by agency; 
c) not applicable.</t>
    </r>
  </si>
  <si>
    <t>Comment</t>
  </si>
  <si>
    <t>Vietnamese Importers</t>
  </si>
  <si>
    <t xml:space="preserve">Queensland Agriculture Teachers Association (QATA) </t>
  </si>
  <si>
    <t>22/02/2023 - Received</t>
  </si>
  <si>
    <t>East Coast Forum</t>
  </si>
  <si>
    <t>2/03/2023 - Received</t>
  </si>
  <si>
    <t>3 tickets to 2023 Queensland AgriFutures Rural Women's Announcement Event</t>
  </si>
  <si>
    <t>25, 26, 27</t>
  </si>
  <si>
    <t>Robert Gee, Director-General, Department of Agriculture &amp; Fisheries, Bernadette Ditchfield, Deputy Director-General, Agriculture., Reyna Harrison, Senior Policy Officer, Agri-Business and Policy</t>
  </si>
  <si>
    <t>3 employees attended, same date and same donor</t>
  </si>
  <si>
    <t>DAF June Quarter 2023 Gifts &amp; Benefits Register - details for publication</t>
  </si>
  <si>
    <t>08/01/23 - Given</t>
  </si>
  <si>
    <t>AgriFutures Australia</t>
  </si>
  <si>
    <t>14/03/2023 - Given</t>
  </si>
  <si>
    <t>Queensland Boating and Fisheries Patrol: 4.3 meter Quintrex Dinghy with outboard motor &amp; trailer</t>
  </si>
  <si>
    <t>27/04/2023 - Given</t>
  </si>
  <si>
    <t>Cameron MacMillan, Chief Executive Officer, Queensland Rural and Industry Development Authority (QRIDA)., Peter Wyllie, Chief Finance Officer, Queensland Rural and Industry Development Authority (QRIDA)</t>
  </si>
  <si>
    <t>4/05/2023 - Received</t>
  </si>
  <si>
    <t>Elton Miller, Acting Deputy Director-General, Agriculture</t>
  </si>
  <si>
    <t>Ticket to Food and Beverage Accelerator (FaBA) Official Launch Dinner</t>
  </si>
  <si>
    <t>Office of the Vice-Chancellor, The University of Queensland</t>
  </si>
  <si>
    <t>Salvo Vitelli, General Manager, Agri-Business and Policy</t>
  </si>
  <si>
    <t>Ticket to 7th Carbon Farming Industry Forum: Scaling Integrity, Investment and the Industry</t>
  </si>
  <si>
    <t>22/05/2023 - Received</t>
  </si>
  <si>
    <t>26/05/2023 - Received</t>
  </si>
  <si>
    <t>Rural Economics Centre  of Excellence, University of Southern Queensland</t>
  </si>
  <si>
    <t>Ticket to 'Celebrate Rural Press Club's 50th Annual Dinner with Trent Nathan and Pip Courtney'</t>
  </si>
  <si>
    <t>6
15
20</t>
  </si>
  <si>
    <t>3 DAF Employees attended, same date and same donor</t>
  </si>
  <si>
    <t>Rural Press Club (RPC)</t>
  </si>
  <si>
    <t>Dr. Wayne Hall, Executive Director, Agri-Science Queensland, Vern Rudwick, Director, Drought Policy and Response., Janine Waldock, Acting Manager, Drought Policy and Response</t>
  </si>
  <si>
    <t>Lynne Turner, General Manager, Horticulture and Forestry Science</t>
  </si>
  <si>
    <t>Queensland Rural and Industry Development Authority (QRIDA)</t>
  </si>
  <si>
    <t>Agforce Queensland</t>
  </si>
  <si>
    <t>22/06/2023 - Received</t>
  </si>
  <si>
    <t>Dr. Chris Sarra, Director-General, Department of Agriculture &amp; Fisheries</t>
  </si>
  <si>
    <t xml:space="preserve">Institute of Public Administration Australia (IPAA) </t>
  </si>
  <si>
    <t>Ani Seruvatu, Acting Executive Manager, Kowanyama Aboriginal Shire Council, Gulf of Carpentaria</t>
  </si>
  <si>
    <t>2 tickets to Queensland Finance Leaders Event: Hear from Queensland Financial Heavyweights! Luncheon</t>
  </si>
  <si>
    <t>Carbon Market Institute</t>
  </si>
  <si>
    <t>3 tickets to 'Celebrate Rural Press Club's 50th Annual Dinner with Trent Nathan and Pip Courtney'</t>
  </si>
  <si>
    <t>Peter Donaghy, General Manager, Agribusiness Operations &amp; Pacific Labour Scheme and Seasonal Workers Programme</t>
  </si>
  <si>
    <t>note going by the event invite cost to be consistent with others who received the same ticket for this event</t>
  </si>
  <si>
    <t>Elton Miller, Executive Director, Agri-Business and Policy</t>
  </si>
  <si>
    <t>Return flights from Brisbane to Canberra and accommodation for 1 night in Canberra</t>
  </si>
  <si>
    <t xml:space="preserve">12 Australian designed Veridian Eco and Sierra wooden pens for Vietnam Trade Mission </t>
  </si>
  <si>
    <t>26/08/22 - Given</t>
  </si>
  <si>
    <t>1 Ticket to the "Billion Dollar Business of Rugby League" VIP Luncheon</t>
  </si>
  <si>
    <t xml:space="preserve">Donation to the Queensland Agriculture Teachers Association (QATA) to support the delivery of the 2023 National Association of Agricultural Educators (NAAE) Conference </t>
  </si>
  <si>
    <t>Supporting the NAAE conference ensures that agricultural stakeholders continue to build networks and relationships with QATA.</t>
  </si>
  <si>
    <t>26/02/23 - Given</t>
  </si>
  <si>
    <t>Selection of iconic Queensland foods presented to 4 members of the Japanese delegation representing the Moonshot Program.</t>
  </si>
  <si>
    <t>Professor Kazuhiro Chiba, Tokyo University of Agriculture and Technology
Professor Haruko Takeyama, Waseda University
Dr Yuki Ishii, Nomura
Dr Yasunori Ichihashi, Riken</t>
  </si>
  <si>
    <t>These gifts was given to signal a commitment to build relationshps to futher benefit research and collaboration between Queensland and Japan.</t>
  </si>
  <si>
    <t>02/12/22 - Given</t>
  </si>
  <si>
    <t>Thank you Lunch for external members of the Animal Ethics Committee (AEC)</t>
  </si>
  <si>
    <t>16 external Members of the AEC</t>
  </si>
  <si>
    <t>A thank you lunch for the external members of the Animal Ethics Committee in recognition of the time they contributed as volunteers for the department.</t>
  </si>
  <si>
    <t>Accepting these gift provides an opportunity to continue to build networks with key stakeholders and other organisations on behalf of the department.</t>
  </si>
  <si>
    <t>The Honourable Annastacia Palaszczuk MP, Premier of Queensland and Minister for the Olympics</t>
  </si>
  <si>
    <t>Thai Government Delegation</t>
  </si>
  <si>
    <t>15/02/23 - Received</t>
  </si>
  <si>
    <t>Path to Treaty Lunch</t>
  </si>
  <si>
    <t>05/02/23 - Received</t>
  </si>
  <si>
    <t>2022 Cabinet Christmas Reception</t>
  </si>
  <si>
    <t>22/03/23 - Received</t>
  </si>
  <si>
    <t>AgForce Forum Dinner</t>
  </si>
  <si>
    <t>b)</t>
  </si>
  <si>
    <t>31/05/23 - Received</t>
  </si>
  <si>
    <t>Thai scarf, mug and saucer set received from Thai Government delegation</t>
  </si>
  <si>
    <t>Bernadette Ditchfield, Deputy Director-General, Agriculture.</t>
  </si>
  <si>
    <t>3 Tote bags and a wine cooler received from Thai Government delegation,</t>
  </si>
  <si>
    <t>Andrew Clark, Policy Manager Agriculture. Jason Huggins, AgTech Sector Engagement Officer, Agriculture. Hannah Boman, Senior Policy Officer, Agriculture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</si>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</sst>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#,##0.00_ ;\-#,##0.00\ "/>
    <numFmt numFmtId="166" formatCode="#,##0.00;\(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7" fontId="4" fillId="0" borderId="0"/>
  </cellStyleXfs>
  <cellXfs count="40">
    <xf numFmtId="0" fontId="0" fillId="0" borderId="0" xfId="0"/>
    <xf numFmtId="14" fontId="5" fillId="0" borderId="0" xfId="1" applyNumberFormat="1" applyFont="1" applyAlignment="1">
      <alignment horizontal="right" vertical="top" wrapText="1" readingOrder="1"/>
    </xf>
    <xf numFmtId="165" fontId="0" fillId="0" borderId="0" xfId="0" applyNumberForma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6" fillId="3" borderId="1" xfId="0" applyFont="1" applyFill="1" applyBorder="1" applyAlignment="1">
      <alignment vertical="center" wrapText="1"/>
    </xf>
    <xf numFmtId="164" fontId="7" fillId="4" borderId="1" xfId="1" applyNumberFormat="1" applyFont="1" applyFill="1" applyBorder="1" applyAlignment="1">
      <alignment horizontal="left" vertical="top" wrapText="1" readingOrder="1"/>
    </xf>
    <xf numFmtId="37" fontId="7" fillId="0" borderId="1" xfId="1" applyFont="1" applyBorder="1" applyAlignment="1">
      <alignment horizontal="left" vertical="top" wrapText="1" readingOrder="1"/>
    </xf>
    <xf numFmtId="0" fontId="8" fillId="0" borderId="1" xfId="0" applyFont="1" applyBorder="1" applyAlignment="1">
      <alignment horizontal="left" vertical="top" wrapText="1"/>
    </xf>
    <xf numFmtId="166" fontId="7" fillId="0" borderId="1" xfId="1" applyNumberFormat="1" applyFont="1" applyBorder="1" applyAlignment="1">
      <alignment horizontal="left" vertical="top" wrapText="1" readingOrder="1"/>
    </xf>
    <xf numFmtId="0" fontId="7" fillId="0" borderId="1" xfId="0" applyFont="1" applyBorder="1" applyAlignment="1">
      <alignment vertical="top" readingOrder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0" fontId="0" fillId="0" borderId="0" xfId="0" applyAlignment="1">
      <alignment wrapText="1"/>
    </xf>
    <xf numFmtId="0" fontId="6" fillId="5" borderId="2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164" fontId="7" fillId="4" borderId="6" xfId="1" applyNumberFormat="1" applyFont="1" applyFill="1" applyBorder="1" applyAlignment="1">
      <alignment horizontal="left" vertical="top" wrapText="1" readingOrder="1"/>
    </xf>
    <xf numFmtId="0" fontId="8" fillId="0" borderId="6" xfId="0" applyFont="1" applyBorder="1" applyAlignment="1">
      <alignment horizontal="left" vertical="top" wrapText="1"/>
    </xf>
    <xf numFmtId="37" fontId="7" fillId="0" borderId="6" xfId="1" applyFont="1" applyBorder="1" applyAlignment="1">
      <alignment horizontal="left" vertical="top" wrapText="1" readingOrder="1"/>
    </xf>
    <xf numFmtId="166" fontId="7" fillId="0" borderId="6" xfId="1" applyNumberFormat="1" applyFont="1" applyBorder="1" applyAlignment="1">
      <alignment horizontal="left" vertical="top" wrapText="1" readingOrder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1" fillId="3" borderId="2" xfId="0" applyFont="1" applyFill="1" applyBorder="1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8" fillId="0" borderId="6" xfId="0" applyFont="1" applyBorder="1" applyAlignment="1">
      <alignment vertical="top" wrapText="1"/>
    </xf>
    <xf numFmtId="0" fontId="8" fillId="4" borderId="6" xfId="0" applyFont="1" applyFill="1" applyBorder="1" applyAlignment="1">
      <alignment horizontal="left" vertical="top" wrapText="1"/>
    </xf>
    <xf numFmtId="164" fontId="7" fillId="4" borderId="1" xfId="1" applyNumberFormat="1" applyFont="1" applyFill="1" applyBorder="1" applyAlignment="1">
      <alignment vertical="top" wrapText="1" readingOrder="1"/>
    </xf>
    <xf numFmtId="14" fontId="8" fillId="0" borderId="1" xfId="0" applyNumberFormat="1" applyFont="1" applyBorder="1" applyAlignment="1">
      <alignment vertical="top" wrapText="1"/>
    </xf>
    <xf numFmtId="0" fontId="8" fillId="4" borderId="6" xfId="0" applyFont="1" applyFill="1" applyBorder="1" applyAlignment="1">
      <alignment vertical="top" wrapText="1"/>
    </xf>
    <xf numFmtId="165" fontId="7" fillId="0" borderId="1" xfId="1" applyNumberFormat="1" applyFont="1" applyBorder="1" applyAlignment="1">
      <alignment vertical="top" wrapText="1" readingOrder="1"/>
    </xf>
    <xf numFmtId="2" fontId="8" fillId="0" borderId="1" xfId="0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vertical="top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2">
    <cellStyle name="Normal" xfId="0" builtinId="0"/>
    <cellStyle name="Normal 3" xfId="1" xr:uid="{B0E5D69D-B108-4DF2-B10B-00CABE6A25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20D-7F4A-4B28-BEA2-0780718E4DC6}">
  <sheetPr>
    <pageSetUpPr fitToPage="1"/>
  </sheetPr>
  <dimension ref="A1:I29"/>
  <sheetViews>
    <sheetView tabSelected="1" zoomScaleNormal="100" workbookViewId="0">
      <selection activeCell="G1" sqref="G1"/>
    </sheetView>
  </sheetViews>
  <sheetFormatPr defaultRowHeight="15" x14ac:dyDescent="0.25"/>
  <cols>
    <col min="1" max="1" width="24.28515625" customWidth="1"/>
    <col min="2" max="2" width="53.140625" bestFit="1" customWidth="1"/>
    <col min="3" max="3" width="15.85546875" bestFit="1" customWidth="1"/>
    <col min="4" max="4" width="33.7109375" customWidth="1"/>
    <col min="5" max="5" width="34.28515625" customWidth="1"/>
    <col min="6" max="6" width="87.7109375" bestFit="1" customWidth="1"/>
    <col min="7" max="7" width="20.5703125" bestFit="1" customWidth="1"/>
    <col min="8" max="8" width="5.140625" style="24" bestFit="1" customWidth="1"/>
    <col min="9" max="9" width="71" customWidth="1"/>
  </cols>
  <sheetData>
    <row r="1" spans="1:9" ht="15.75" x14ac:dyDescent="0.25">
      <c r="G1" s="15"/>
    </row>
    <row r="3" spans="1:9" ht="18.75" x14ac:dyDescent="0.3">
      <c r="A3" s="37" t="s">
        <v>26</v>
      </c>
      <c r="B3" s="38"/>
      <c r="C3" s="39"/>
      <c r="D3" s="3"/>
      <c r="E3" s="4"/>
      <c r="F3" s="4"/>
      <c r="G3" s="5"/>
    </row>
    <row r="4" spans="1:9" ht="66" x14ac:dyDescent="0.25">
      <c r="A4" s="6" t="s">
        <v>0</v>
      </c>
      <c r="B4" s="6" t="s">
        <v>1</v>
      </c>
      <c r="C4" s="6" t="s">
        <v>7</v>
      </c>
      <c r="D4" s="6" t="s">
        <v>2</v>
      </c>
      <c r="E4" s="6" t="s">
        <v>3</v>
      </c>
      <c r="F4" s="6" t="s">
        <v>8</v>
      </c>
      <c r="G4" s="6" t="s">
        <v>15</v>
      </c>
      <c r="H4" s="25" t="s">
        <v>12</v>
      </c>
      <c r="I4" s="17" t="s">
        <v>16</v>
      </c>
    </row>
    <row r="5" spans="1:9" ht="50.25" customHeight="1" x14ac:dyDescent="0.25">
      <c r="A5" s="7" t="s">
        <v>62</v>
      </c>
      <c r="B5" s="12" t="s">
        <v>61</v>
      </c>
      <c r="C5" s="34">
        <v>327.27</v>
      </c>
      <c r="D5" s="8" t="s">
        <v>13</v>
      </c>
      <c r="E5" s="9" t="s">
        <v>17</v>
      </c>
      <c r="F5" s="10" t="s">
        <v>14</v>
      </c>
      <c r="G5" s="11" t="s">
        <v>9</v>
      </c>
      <c r="H5" s="26">
        <v>3</v>
      </c>
    </row>
    <row r="6" spans="1:9" ht="50.25" customHeight="1" x14ac:dyDescent="0.25">
      <c r="A6" s="7" t="s">
        <v>70</v>
      </c>
      <c r="B6" s="12" t="s">
        <v>71</v>
      </c>
      <c r="C6" s="34">
        <v>566.04</v>
      </c>
      <c r="D6" s="8" t="s">
        <v>13</v>
      </c>
      <c r="E6" s="9" t="s">
        <v>72</v>
      </c>
      <c r="F6" s="10" t="s">
        <v>73</v>
      </c>
      <c r="G6" s="11" t="s">
        <v>9</v>
      </c>
      <c r="H6" s="26"/>
    </row>
    <row r="7" spans="1:9" ht="50.25" customHeight="1" x14ac:dyDescent="0.25">
      <c r="A7" s="7" t="s">
        <v>77</v>
      </c>
      <c r="B7" s="12" t="s">
        <v>78</v>
      </c>
      <c r="C7" s="34">
        <v>145.16</v>
      </c>
      <c r="D7" s="8" t="s">
        <v>75</v>
      </c>
      <c r="E7" s="9" t="s">
        <v>11</v>
      </c>
      <c r="F7" s="10" t="s">
        <v>10</v>
      </c>
      <c r="G7" s="11" t="s">
        <v>4</v>
      </c>
      <c r="H7" s="26"/>
    </row>
    <row r="8" spans="1:9" ht="94.5" customHeight="1" x14ac:dyDescent="0.25">
      <c r="A8" s="7" t="s">
        <v>84</v>
      </c>
      <c r="B8" s="12" t="s">
        <v>87</v>
      </c>
      <c r="C8" s="34">
        <f>13.64+5.45+5.45</f>
        <v>24.54</v>
      </c>
      <c r="D8" s="8" t="s">
        <v>76</v>
      </c>
      <c r="E8" s="9" t="s">
        <v>88</v>
      </c>
      <c r="F8" s="10" t="s">
        <v>74</v>
      </c>
      <c r="G8" s="11" t="s">
        <v>4</v>
      </c>
      <c r="H8" s="26"/>
    </row>
    <row r="9" spans="1:9" ht="50.25" customHeight="1" x14ac:dyDescent="0.25">
      <c r="A9" s="7" t="s">
        <v>84</v>
      </c>
      <c r="B9" s="12" t="s">
        <v>85</v>
      </c>
      <c r="C9" s="34">
        <v>143.33000000000001</v>
      </c>
      <c r="D9" s="8" t="s">
        <v>76</v>
      </c>
      <c r="E9" s="9" t="s">
        <v>86</v>
      </c>
      <c r="F9" s="10" t="s">
        <v>74</v>
      </c>
      <c r="G9" s="11" t="s">
        <v>83</v>
      </c>
      <c r="H9" s="26"/>
    </row>
    <row r="10" spans="1:9" ht="50.25" customHeight="1" x14ac:dyDescent="0.25">
      <c r="A10" s="7" t="s">
        <v>81</v>
      </c>
      <c r="B10" s="12" t="s">
        <v>82</v>
      </c>
      <c r="C10" s="34">
        <v>59.09</v>
      </c>
      <c r="D10" s="29" t="s">
        <v>49</v>
      </c>
      <c r="E10" s="9" t="s">
        <v>11</v>
      </c>
      <c r="F10" s="10" t="s">
        <v>10</v>
      </c>
      <c r="G10" s="11" t="s">
        <v>4</v>
      </c>
      <c r="H10" s="26"/>
    </row>
    <row r="11" spans="1:9" ht="71.25" customHeight="1" x14ac:dyDescent="0.25">
      <c r="A11" s="7" t="s">
        <v>27</v>
      </c>
      <c r="B11" s="12" t="s">
        <v>64</v>
      </c>
      <c r="C11" s="34">
        <v>3000</v>
      </c>
      <c r="D11" s="8" t="s">
        <v>13</v>
      </c>
      <c r="E11" s="9" t="s">
        <v>18</v>
      </c>
      <c r="F11" s="10" t="s">
        <v>65</v>
      </c>
      <c r="G11" s="11" t="s">
        <v>9</v>
      </c>
      <c r="H11" s="26">
        <v>1</v>
      </c>
    </row>
    <row r="12" spans="1:9" ht="50.25" customHeight="1" x14ac:dyDescent="0.25">
      <c r="A12" s="7" t="s">
        <v>79</v>
      </c>
      <c r="B12" s="12" t="s">
        <v>80</v>
      </c>
      <c r="C12" s="34">
        <v>106.92</v>
      </c>
      <c r="D12" s="8" t="s">
        <v>75</v>
      </c>
      <c r="E12" s="9" t="s">
        <v>11</v>
      </c>
      <c r="F12" s="10" t="s">
        <v>10</v>
      </c>
      <c r="G12" s="11" t="s">
        <v>4</v>
      </c>
      <c r="H12" s="26"/>
    </row>
    <row r="13" spans="1:9" ht="63.6" customHeight="1" x14ac:dyDescent="0.25">
      <c r="A13" s="7" t="s">
        <v>19</v>
      </c>
      <c r="B13" s="12" t="s">
        <v>63</v>
      </c>
      <c r="C13" s="34">
        <v>300</v>
      </c>
      <c r="D13" s="8" t="s">
        <v>20</v>
      </c>
      <c r="E13" s="9" t="s">
        <v>11</v>
      </c>
      <c r="F13" s="10" t="s">
        <v>10</v>
      </c>
      <c r="G13" s="11" t="s">
        <v>4</v>
      </c>
      <c r="H13" s="26">
        <v>32</v>
      </c>
    </row>
    <row r="14" spans="1:9" ht="110.25" x14ac:dyDescent="0.25">
      <c r="A14" s="19" t="s">
        <v>66</v>
      </c>
      <c r="B14" s="33" t="s">
        <v>67</v>
      </c>
      <c r="C14" s="34">
        <v>208.04</v>
      </c>
      <c r="D14" s="8" t="s">
        <v>13</v>
      </c>
      <c r="E14" s="9" t="s">
        <v>68</v>
      </c>
      <c r="F14" s="10" t="s">
        <v>69</v>
      </c>
      <c r="G14" s="11" t="s">
        <v>9</v>
      </c>
      <c r="H14" s="26"/>
    </row>
    <row r="15" spans="1:9" ht="131.44999999999999" customHeight="1" x14ac:dyDescent="0.25">
      <c r="A15" s="19" t="s">
        <v>21</v>
      </c>
      <c r="B15" s="20" t="s">
        <v>22</v>
      </c>
      <c r="C15" s="35">
        <f>159.09*3</f>
        <v>477.27</v>
      </c>
      <c r="D15" s="21" t="s">
        <v>28</v>
      </c>
      <c r="E15" s="9" t="s">
        <v>24</v>
      </c>
      <c r="F15" s="10" t="s">
        <v>10</v>
      </c>
      <c r="G15" s="11" t="s">
        <v>4</v>
      </c>
      <c r="H15" s="27" t="s">
        <v>23</v>
      </c>
      <c r="I15" s="18" t="s">
        <v>25</v>
      </c>
    </row>
    <row r="16" spans="1:9" ht="67.5" customHeight="1" x14ac:dyDescent="0.25">
      <c r="A16" s="7" t="s">
        <v>29</v>
      </c>
      <c r="B16" s="12" t="s">
        <v>30</v>
      </c>
      <c r="C16" s="34">
        <v>22500</v>
      </c>
      <c r="D16" s="8" t="s">
        <v>13</v>
      </c>
      <c r="E16" s="9" t="s">
        <v>53</v>
      </c>
      <c r="F16" s="10" t="s">
        <v>14</v>
      </c>
      <c r="G16" s="11" t="s">
        <v>9</v>
      </c>
      <c r="H16" s="26">
        <v>42</v>
      </c>
    </row>
    <row r="17" spans="1:9" ht="131.1" customHeight="1" x14ac:dyDescent="0.25">
      <c r="A17" s="31" t="s">
        <v>31</v>
      </c>
      <c r="B17" s="12" t="s">
        <v>54</v>
      </c>
      <c r="C17" s="34">
        <v>454.54</v>
      </c>
      <c r="D17" s="21" t="s">
        <v>13</v>
      </c>
      <c r="E17" s="32" t="s">
        <v>32</v>
      </c>
      <c r="F17" s="22" t="s">
        <v>14</v>
      </c>
      <c r="G17" s="11" t="s">
        <v>9</v>
      </c>
      <c r="H17" s="26">
        <v>13</v>
      </c>
    </row>
    <row r="18" spans="1:9" ht="50.25" customHeight="1" x14ac:dyDescent="0.25">
      <c r="A18" s="7" t="s">
        <v>33</v>
      </c>
      <c r="B18" s="12" t="s">
        <v>35</v>
      </c>
      <c r="C18" s="34">
        <v>151.54</v>
      </c>
      <c r="D18" s="8" t="s">
        <v>36</v>
      </c>
      <c r="E18" s="13" t="s">
        <v>34</v>
      </c>
      <c r="F18" s="10" t="s">
        <v>10</v>
      </c>
      <c r="G18" s="11" t="s">
        <v>4</v>
      </c>
      <c r="H18" s="26">
        <v>11</v>
      </c>
    </row>
    <row r="19" spans="1:9" ht="50.25" customHeight="1" x14ac:dyDescent="0.25">
      <c r="A19" s="7" t="s">
        <v>39</v>
      </c>
      <c r="B19" s="12" t="s">
        <v>38</v>
      </c>
      <c r="C19" s="34">
        <v>590.91</v>
      </c>
      <c r="D19" s="8" t="s">
        <v>55</v>
      </c>
      <c r="E19" s="13" t="s">
        <v>37</v>
      </c>
      <c r="F19" s="10" t="s">
        <v>10</v>
      </c>
      <c r="G19" s="11" t="s">
        <v>4</v>
      </c>
      <c r="H19" s="26">
        <v>43</v>
      </c>
      <c r="I19" s="16"/>
    </row>
    <row r="20" spans="1:9" ht="114.6" customHeight="1" x14ac:dyDescent="0.25">
      <c r="A20" s="19" t="s">
        <v>40</v>
      </c>
      <c r="B20" s="29" t="s">
        <v>56</v>
      </c>
      <c r="C20" s="36">
        <f>154.55*3</f>
        <v>463.65000000000003</v>
      </c>
      <c r="D20" s="29" t="s">
        <v>41</v>
      </c>
      <c r="E20" s="30" t="s">
        <v>46</v>
      </c>
      <c r="F20" s="10" t="s">
        <v>10</v>
      </c>
      <c r="G20" s="11" t="s">
        <v>4</v>
      </c>
      <c r="H20" s="27" t="s">
        <v>43</v>
      </c>
      <c r="I20" s="23" t="s">
        <v>44</v>
      </c>
    </row>
    <row r="21" spans="1:9" ht="50.25" customHeight="1" x14ac:dyDescent="0.25">
      <c r="A21" s="19" t="s">
        <v>40</v>
      </c>
      <c r="B21" s="29" t="s">
        <v>42</v>
      </c>
      <c r="C21" s="34">
        <v>154.55000000000001</v>
      </c>
      <c r="D21" s="8" t="s">
        <v>45</v>
      </c>
      <c r="E21" s="9" t="s">
        <v>47</v>
      </c>
      <c r="F21" s="10" t="s">
        <v>10</v>
      </c>
      <c r="G21" s="11" t="s">
        <v>4</v>
      </c>
      <c r="H21" s="28">
        <v>7</v>
      </c>
      <c r="I21" s="16"/>
    </row>
    <row r="22" spans="1:9" ht="50.25" customHeight="1" x14ac:dyDescent="0.25">
      <c r="A22" s="19" t="s">
        <v>40</v>
      </c>
      <c r="B22" s="29" t="s">
        <v>42</v>
      </c>
      <c r="C22" s="34">
        <v>154.55000000000001</v>
      </c>
      <c r="D22" s="29" t="s">
        <v>48</v>
      </c>
      <c r="E22" s="30" t="s">
        <v>57</v>
      </c>
      <c r="F22" s="10" t="s">
        <v>10</v>
      </c>
      <c r="G22" s="11" t="s">
        <v>4</v>
      </c>
      <c r="H22" s="26">
        <v>14</v>
      </c>
      <c r="I22" s="23" t="s">
        <v>58</v>
      </c>
    </row>
    <row r="23" spans="1:9" ht="72" customHeight="1" x14ac:dyDescent="0.25">
      <c r="A23" s="19" t="s">
        <v>40</v>
      </c>
      <c r="B23" s="29" t="s">
        <v>42</v>
      </c>
      <c r="C23" s="34">
        <v>154.55000000000001</v>
      </c>
      <c r="D23" s="29" t="s">
        <v>49</v>
      </c>
      <c r="E23" s="30" t="s">
        <v>59</v>
      </c>
      <c r="F23" s="10" t="s">
        <v>10</v>
      </c>
      <c r="G23" s="11" t="s">
        <v>4</v>
      </c>
      <c r="H23" s="26">
        <v>16</v>
      </c>
      <c r="I23" s="16"/>
    </row>
    <row r="24" spans="1:9" ht="72" customHeight="1" x14ac:dyDescent="0.25">
      <c r="A24" s="7" t="s">
        <v>50</v>
      </c>
      <c r="B24" s="14" t="s">
        <v>60</v>
      </c>
      <c r="C24" s="34">
        <f>1400/1.1</f>
        <v>1272.7272727272725</v>
      </c>
      <c r="D24" s="14" t="s">
        <v>52</v>
      </c>
      <c r="E24" s="13" t="s">
        <v>51</v>
      </c>
      <c r="F24" s="10" t="s">
        <v>10</v>
      </c>
      <c r="G24" s="11" t="s">
        <v>4</v>
      </c>
      <c r="H24" s="26">
        <v>44</v>
      </c>
      <c r="I24" s="16"/>
    </row>
    <row r="26" spans="1:9" x14ac:dyDescent="0.25">
      <c r="B26" s="1" t="s">
        <v>89</v>
      </c>
      <c r="C26" s="2">
        <f>SUM(C5:C24)</f>
        <v>31254.677272727273</v>
      </c>
    </row>
    <row r="27" spans="1:9" x14ac:dyDescent="0.25">
      <c r="B27" s="1"/>
      <c r="C27" s="2"/>
    </row>
    <row r="28" spans="1:9" x14ac:dyDescent="0.25">
      <c r="B28" s="1" t="s">
        <v>5</v>
      </c>
      <c r="C28" s="2">
        <f>C5+C11+C16+C17+C6+C14</f>
        <v>27055.890000000003</v>
      </c>
      <c r="E28" s="2"/>
    </row>
    <row r="29" spans="1:9" x14ac:dyDescent="0.25">
      <c r="B29" s="1" t="s">
        <v>6</v>
      </c>
      <c r="C29" s="2">
        <f>C13+C15+C18+C19+C20+C21+C22+C23+C24+C7+C8+C9+C10+C12</f>
        <v>4198.7872727272725</v>
      </c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A995BC0D51084196A14A8B28124A2F" ma:contentTypeVersion="18" ma:contentTypeDescription="Create a new document." ma:contentTypeScope="" ma:versionID="a7b355d72dced3cfa35351902d991935">
  <xsd:schema xmlns:xsd="http://www.w3.org/2001/XMLSchema" xmlns:xs="http://www.w3.org/2001/XMLSchema" xmlns:p="http://schemas.microsoft.com/office/2006/metadata/properties" xmlns:ns2="8149352d-d174-436e-a46c-613b7bbcb77f" xmlns:ns3="e701fc6c-b8cb-4f97-b5bc-58f47096a9b4" targetNamespace="http://schemas.microsoft.com/office/2006/metadata/properties" ma:root="true" ma:fieldsID="dc1a1ba0efddff12e189ceb99f7cc6d6" ns2:_="" ns3:_="">
    <xsd:import namespace="8149352d-d174-436e-a46c-613b7bbcb77f"/>
    <xsd:import namespace="e701fc6c-b8cb-4f97-b5bc-58f47096a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Fina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9352d-d174-436e-a46c-613b7bbcb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e70b5f-7cdc-4e64-9a67-dcab2ee1b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nals" ma:index="24" nillable="true" ma:displayName="Finals" ma:default="1" ma:format="Dropdown" ma:internalName="Finals">
      <xsd:simpleType>
        <xsd:restriction base="dms:Boolea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1fc6c-b8cb-4f97-b5bc-58f47096a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84f6525-fd41-45a7-a9e5-0bf3a24c23bf}" ma:internalName="TaxCatchAll" ma:showField="CatchAllData" ma:web="e701fc6c-b8cb-4f97-b5bc-58f47096a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F2310-F3E5-4241-B49E-D444B7602A78}"/>
</file>

<file path=customXml/itemProps2.xml><?xml version="1.0" encoding="utf-8"?>
<ds:datastoreItem xmlns:ds="http://schemas.openxmlformats.org/officeDocument/2006/customXml" ds:itemID="{5E30D880-CBDF-4F8A-B8CB-481254CD1C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Qtr 4 22-23</vt:lpstr>
      <vt:lpstr>'Qtr 4 22-23'!Print_Area</vt:lpstr>
      <vt:lpstr>'Qtr 4 22-23'!Print_Titles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PEARCE John</dc:creator>
  <cp:lastModifiedBy>Tip Courtney</cp:lastModifiedBy>
  <cp:lastPrinted>2023-07-06T01:10:05Z</cp:lastPrinted>
  <dcterms:created xsi:type="dcterms:W3CDTF">2021-09-23T23:12:09Z</dcterms:created>
  <dcterms:modified xsi:type="dcterms:W3CDTF">2023-07-13T00:30:00Z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