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MelitJ\Offline Records (PT)\January - April 2024\"/>
    </mc:Choice>
  </mc:AlternateContent>
  <xr:revisionPtr revIDLastSave="0" documentId="13_ncr:1_{0067991D-CCA7-409B-87CB-6E0100A5F269}" xr6:coauthVersionLast="47" xr6:coauthVersionMax="47" xr10:uidLastSave="{00000000-0000-0000-0000-000000000000}"/>
  <bookViews>
    <workbookView xWindow="-120" yWindow="-120" windowWidth="25440" windowHeight="15270" xr2:uid="{0BFF5AD1-24A5-4C07-9F97-D93FEBDFA724}"/>
  </bookViews>
  <sheets>
    <sheet name="DSDI Jan-April" sheetId="1" r:id="rId1"/>
  </sheets>
  <definedNames>
    <definedName name="_xlnm._FilterDatabase" localSheetId="0" hidden="1">'DSDI Jan-April'!$A$1:$X$131</definedName>
    <definedName name="_xlnm.Print_Area" localSheetId="0">'DSDI Jan-April'!$A$1:$X$130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" i="1" l="1"/>
  <c r="E129" i="1"/>
  <c r="E128" i="1"/>
  <c r="E127" i="1"/>
  <c r="E92" i="1"/>
  <c r="E91" i="1"/>
  <c r="E90" i="1"/>
  <c r="E89" i="1"/>
  <c r="E88" i="1"/>
  <c r="E42" i="1"/>
</calcChain>
</file>

<file path=xl/sharedStrings.xml><?xml version="1.0" encoding="utf-8"?>
<sst xmlns="http://schemas.openxmlformats.org/spreadsheetml/2006/main" count="1070" uniqueCount="390">
  <si>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</si>
  <si>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</si>
  <si>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</si>
  <si>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</si>
  <si>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</si>
  <si>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</si>
  <si>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</si>
  <si>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</si>
  <si>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</si>
  <si>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</si>
  <si>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Reason for use of limited tendering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</si>
  <si>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</si>
  <si>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</si>
  <si>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</si>
  <si>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</si>
  <si>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</si>
  <si>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</si>
  <si>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</si>
  <si>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</si>
  <si>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</si>
  <si>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Variation comments</t>
  </si>
  <si>
    <t>Commence date</t>
  </si>
  <si>
    <t>Supplier ABN</t>
  </si>
  <si>
    <t>Finish date</t>
  </si>
  <si>
    <t>1 William Street, Brisbane, QLD, 4000</t>
  </si>
  <si>
    <t>Yes</t>
  </si>
  <si>
    <t>No</t>
  </si>
  <si>
    <t>DSDILGP-4082-23 B</t>
  </si>
  <si>
    <t>Davidson Recruitment Pty Ltd</t>
  </si>
  <si>
    <t>Level 10, 295 Ann Street  Brisbane Queensland 4000</t>
  </si>
  <si>
    <t>DSDILGP-4082-23 C</t>
  </si>
  <si>
    <t>Zelda Recruitment Pty Ltd</t>
  </si>
  <si>
    <t>Level 7 320 Adelaide Street Brisbane Queensland 4000</t>
  </si>
  <si>
    <t>DSDILGP-4082-23 D</t>
  </si>
  <si>
    <t>DSDILGP-4082-23 A</t>
  </si>
  <si>
    <t>Eden Ritchie Recruitment Pty Ltd</t>
  </si>
  <si>
    <t>Provision of Legal Services</t>
  </si>
  <si>
    <t>Minter Ellison</t>
  </si>
  <si>
    <t>Level 22, Waterfront Place 1 Eagle Street Brisbane Queensland 4000</t>
  </si>
  <si>
    <t>DSDILGP-3604-23-V01</t>
  </si>
  <si>
    <t>Norton Rose Fulbright (Australia)</t>
  </si>
  <si>
    <t>175 Eagle Street  Brisbane Queensland 4000</t>
  </si>
  <si>
    <t>DSDI-4198-24</t>
  </si>
  <si>
    <t>Herbert Smith Freehills</t>
  </si>
  <si>
    <t>Central Plaza One 345 Queen Street Brisbane Queensland 4000</t>
  </si>
  <si>
    <t>DSDILGP-4124-24</t>
  </si>
  <si>
    <t>Fredriksen Maclean &amp; Associates</t>
  </si>
  <si>
    <t>9 Drewe Street  Gladstone Queensland 4680</t>
  </si>
  <si>
    <t>DSDILGP-3093-22-V05</t>
  </si>
  <si>
    <t>Agreement Development and Management</t>
  </si>
  <si>
    <t>Robert Metcalfe</t>
  </si>
  <si>
    <t>The Gap Queensland 4061</t>
  </si>
  <si>
    <t>DSDTI-2349-20-V04</t>
  </si>
  <si>
    <t>Licencing and Support for the Practice Management System for Legal Services</t>
  </si>
  <si>
    <t>Practice Evolve Pty Ltd</t>
  </si>
  <si>
    <t>Level 2, 277 Clarence Street  Sydney New South Wales 2000</t>
  </si>
  <si>
    <t>DSDILGP-3951-23-C-V02</t>
  </si>
  <si>
    <t>Hays Specialist Recruitment (Australia) Pty Limited</t>
  </si>
  <si>
    <t>Level 17, The Riverside Centre 123 Eagle Street Brisbane Queensland 4000</t>
  </si>
  <si>
    <t>DSDILGP-3951-23-D-V02</t>
  </si>
  <si>
    <t>DSDILGP-3951-23-G-V02</t>
  </si>
  <si>
    <t>DSDILGP-3951-23-F-V02</t>
  </si>
  <si>
    <t>Eden Ritchie Recruitment Pty Ltd (FastERR)</t>
  </si>
  <si>
    <t>Level 9, 10 Market Street Brisbane Queensland 4000</t>
  </si>
  <si>
    <t>DSDILGP-3951-23-A-V02</t>
  </si>
  <si>
    <t>Robert Walters Pty Ltd</t>
  </si>
  <si>
    <t>Level 23, 260 Queen Street, Brisbane QLD 4000</t>
  </si>
  <si>
    <t>DSDILGP-3979-23 A-V03</t>
  </si>
  <si>
    <t>DSDILGP-3951-23-B-V02</t>
  </si>
  <si>
    <t>DSDILGP-3661-23-V01</t>
  </si>
  <si>
    <t>Division 5 Pty Ltd</t>
  </si>
  <si>
    <t>Level 1 232 Boundary Street, Spring Hill Queensland 4000</t>
  </si>
  <si>
    <t>DSDILGP-3819-23 A-V02</t>
  </si>
  <si>
    <t>KPMG</t>
  </si>
  <si>
    <t>Level 11, Heritage Lanes 80 Ann Street Brisbane Queensland 4000</t>
  </si>
  <si>
    <t>DSDILGP-3446-22-V03</t>
  </si>
  <si>
    <t>AECOM Australia Pty Ltd</t>
  </si>
  <si>
    <t>Level 8, 540 Wickham Street  Fortitude Valley Queensland 4006</t>
  </si>
  <si>
    <t>DSDILGP-3197-22-V03</t>
  </si>
  <si>
    <t>Mojo Soup Pty Ltd</t>
  </si>
  <si>
    <t>Suite 102, Level 1, 200 Creek Street Spring Hill Queensland 4000</t>
  </si>
  <si>
    <t>Troocoo Pty Ltd</t>
  </si>
  <si>
    <t>Level 1,  100 Creek Street  Brisbane Queensland 4000</t>
  </si>
  <si>
    <t>DSDILGP-3561-23 - C</t>
  </si>
  <si>
    <t>DSDILGP-3594-23-V04</t>
  </si>
  <si>
    <t>Housing Diversity and Growth Campaign</t>
  </si>
  <si>
    <t>Kantar Public Pty Ltd</t>
  </si>
  <si>
    <t>Level 3, 100 McLachlan Street  Fortitude Valley Queensland 4006</t>
  </si>
  <si>
    <t>DSDILGP-3776-23-V01</t>
  </si>
  <si>
    <t>Venn IT Solutions Pty Ltd</t>
  </si>
  <si>
    <t>16 Jamieson Street  Bowen Hills Queensland 4006</t>
  </si>
  <si>
    <t>DSDILGP-3561-23 - B</t>
  </si>
  <si>
    <t>First People Recruitment Solutions Pty Ltd</t>
  </si>
  <si>
    <t>Suite 18 42 Manilla St East Brisbane Queensland 4169</t>
  </si>
  <si>
    <t>DSDILGP-3557-22-V01</t>
  </si>
  <si>
    <t>Meltwater Australia Pty Ltd</t>
  </si>
  <si>
    <t>2/35 Little Bourke Street  Melbourne Victoria 3000</t>
  </si>
  <si>
    <t>DSDI-4138-24</t>
  </si>
  <si>
    <t>BDO Services Pty Ltd</t>
  </si>
  <si>
    <t>Level 10 12 Creek Street Brisbane Queensland 4000</t>
  </si>
  <si>
    <t>DSDILGP-3148-22-V01</t>
  </si>
  <si>
    <t>Resolve ICT system for the Councillor Conduct Tribunal</t>
  </si>
  <si>
    <t>Resolve Software Group Pty Ltd</t>
  </si>
  <si>
    <t>Level 2, South Tower 10 Browning Street South Brisbane Queensland 4101</t>
  </si>
  <si>
    <t>DSDILGP-3649-23-V01</t>
  </si>
  <si>
    <t>Core Strengths</t>
  </si>
  <si>
    <t>1 Robinson Road #17-00 AIA Tower Singapore  048542</t>
  </si>
  <si>
    <t>DSDILGP-3812-23-B2-V01</t>
  </si>
  <si>
    <t>Creative Campaign for Queensland's Big Build</t>
  </si>
  <si>
    <t>Publicis Communications Australia Pty Ltd</t>
  </si>
  <si>
    <t>Level 2, 99 Melbourne Street  South Queensland 4101</t>
  </si>
  <si>
    <t>DSDILGP-3812-23 A-V01</t>
  </si>
  <si>
    <t>BCM Group (Australia) Pty Ltd</t>
  </si>
  <si>
    <t>Level 18, 175 Eagle Street, Brisbane, QLD, 4000</t>
  </si>
  <si>
    <t>DSDI-4128-24</t>
  </si>
  <si>
    <t>Phillips Communications Group Pty Ltd</t>
  </si>
  <si>
    <t>Level 3 201 Charlotte Street Brisbane Queensland 4000</t>
  </si>
  <si>
    <t>DSDILGP-3920-23</t>
  </si>
  <si>
    <t>Regional Economic Solutions Pty Ltd</t>
  </si>
  <si>
    <t>Level 6 189 Grey Street South Bank Queensland 4101</t>
  </si>
  <si>
    <t>DSDILGP-4034-23-V01</t>
  </si>
  <si>
    <t>DSDI-4210-24</t>
  </si>
  <si>
    <t>DSDILGP-4056-23</t>
  </si>
  <si>
    <t>ICT Security Services - Penetration testing and code reviews</t>
  </si>
  <si>
    <t>Cyber CX</t>
  </si>
  <si>
    <t>Level 20 100 Creek St Brisbane Queensland 4000</t>
  </si>
  <si>
    <t>DSDI-4120-24-A</t>
  </si>
  <si>
    <t>Brisbane 2032 Master Plan Independent Review</t>
  </si>
  <si>
    <t>Graham Michael Quirk</t>
  </si>
  <si>
    <t>Eight Mile Plains Queensland 4113</t>
  </si>
  <si>
    <t>DSDI-4120-24-C</t>
  </si>
  <si>
    <t>MI Global Partners</t>
  </si>
  <si>
    <t>Level 10, 99 Mount Street  North Sydney New South Wales 2060</t>
  </si>
  <si>
    <t>DSDI-4120-24-B</t>
  </si>
  <si>
    <t>Ken Kanofski Advisory Pty Ltd</t>
  </si>
  <si>
    <t>Milsons Point New South Wales 2061</t>
  </si>
  <si>
    <t>DSDILGP-3415-22-V04</t>
  </si>
  <si>
    <t>Breakfast Creek Indoor Sports Centre Project Validation Report</t>
  </si>
  <si>
    <t>DSDILGP-2622-21-V03</t>
  </si>
  <si>
    <t>Wyldlynx Pty Ltd</t>
  </si>
  <si>
    <t>247, 26 Felix Street  Brisbane Queensland 4000</t>
  </si>
  <si>
    <t>DSDILGP-3728-23-V02</t>
  </si>
  <si>
    <t>FACTION Consulting Pty Ltd</t>
  </si>
  <si>
    <t>Suite 4B, Level 4, 199 George Street Brisbane Queensland 4000</t>
  </si>
  <si>
    <t>DSDILGP-3560-23-V02</t>
  </si>
  <si>
    <t>TSA Management Pty Ltd</t>
  </si>
  <si>
    <t>Suite 1, Level 17, 215 Adelaide Street  Brisbane Queensland 4000</t>
  </si>
  <si>
    <t>DSDILGP-3971-23</t>
  </si>
  <si>
    <t>Build the Capacity of Business and Entrepreneurs to Respond to Market Opportunities</t>
  </si>
  <si>
    <t>Regional Business HQ</t>
  </si>
  <si>
    <t>20B Quay Street  Bundaberg Queensland 4670</t>
  </si>
  <si>
    <t>DSDILGP-3667-23</t>
  </si>
  <si>
    <t>Townsville Port Industrial Precinct Study</t>
  </si>
  <si>
    <t>GHD Pty Ltd</t>
  </si>
  <si>
    <t>145 Ann Street Brisbane Queensland 4000</t>
  </si>
  <si>
    <t>DSDILGP-4078-23-V01</t>
  </si>
  <si>
    <t>Populous Design Pty Ltd</t>
  </si>
  <si>
    <t>469 Adelaide Street, Brisbane, QLD, 4000</t>
  </si>
  <si>
    <t>Select</t>
  </si>
  <si>
    <t>DSDILGP-4052-23</t>
  </si>
  <si>
    <t>Microsoft Pty Ltd</t>
  </si>
  <si>
    <t>1 Denison Street  North Sydney New South Wales 2060</t>
  </si>
  <si>
    <t>DSDILGP-3872-23</t>
  </si>
  <si>
    <t>Microsoft Licensing Partner</t>
  </si>
  <si>
    <t>Data#3 Limited</t>
  </si>
  <si>
    <t>Level 1 555 Coronation Drive Toowong Queensland 4066</t>
  </si>
  <si>
    <t>The various statutory, policy and contractual obligations placed on the Department, and the critical service delivery requirements it is recommended that a Limited Invitation to Offer under SOA</t>
  </si>
  <si>
    <t>Arrangement under SOA ICTSS.2201</t>
  </si>
  <si>
    <t>Local Benefits (including First Nations Participation) - 30%
Proven capability and demonstrated recent experience relevant to the Scope of goods and services - 30%
Ability to meet timeframes - 25%
Price - 15%</t>
  </si>
  <si>
    <t>- The prompt provision of additional Microsoft licences when requested. The Supplier will be able to offer KPI’s in relation to the provision of additional Microsoft products.
- Access to a dedicated number of Microsoft Licensing specialists to provide expert advice and services relating to Microsoft products.
- The provision of a suitable online portal for the purchase of additional products and management of Microsoft licences throughout the term of the contract.
- Provision of monthly invoicing for the consumption of Microsoft Azure infrastructure during the term of the contract.
- Quarterly meetings with a designated contract management team member.</t>
  </si>
  <si>
    <t>- The provision of a suitable online portal for the purchase of additional products and management of Microsoft licences throughout the term of the contract.
- Provision of monthly invoicing for the consumption of Microsoft Azure infrastructure during the term of the contract.
- Quarterly meetings with a designated contract management team member.</t>
  </si>
  <si>
    <t>100% of deliverables on time within each 12-month timeframe</t>
  </si>
  <si>
    <t>Department of State Development and  Infrastructure</t>
  </si>
  <si>
    <t>Cairns Marine Precinct Common User Facility Delivery Options Risk Assessment</t>
  </si>
  <si>
    <t>Capital Program Portal and Information Management System components and support</t>
  </si>
  <si>
    <t>Redlands and Wyaralong Project Validation Report Advisory Services​ - Bundle 2</t>
  </si>
  <si>
    <t>Information Security Management System - Assurance Services 2023</t>
  </si>
  <si>
    <t>Aboriginal and Torres Strait Islander Employee Assistance Program services / Vicarious Trauma and Related Services</t>
  </si>
  <si>
    <t xml:space="preserve">Labour Hire Contractor - Due Diligence, Economic Assessments and Agreement Development and Management </t>
  </si>
  <si>
    <t>Recruiting Services for Media Manager</t>
  </si>
  <si>
    <t>Labour Hire Contractor - Strategic Communications</t>
  </si>
  <si>
    <t xml:space="preserve">Stakeholder and Submission support to the Brisbane 2032 Master Plan Independent Review </t>
  </si>
  <si>
    <t>Source/EDRMS Platform Migration and Support Services</t>
  </si>
  <si>
    <t>2032 Infrastructure and Precincts Sustainability Ratings advisory services</t>
  </si>
  <si>
    <t>Social Media Management and Analysis Tool</t>
  </si>
  <si>
    <t>Strengths Development Inventory licences - Whole of Department Learning and Development ICT System</t>
  </si>
  <si>
    <t>Moreton Bay Venue Project Validation Report</t>
  </si>
  <si>
    <t>ICT Disaster Recovery Partner - Operational Support</t>
  </si>
  <si>
    <t>Market and Social Research – Queensland New Industry Development Strategy</t>
  </si>
  <si>
    <t>Microsoft ICT Products Unified Support</t>
  </si>
  <si>
    <t>Labour Hire Contractor - Project Officer for Due Diligence Checks for Backing Business for the Bush Funding Program</t>
  </si>
  <si>
    <t>Survey Plan of land at Targinie State Forest</t>
  </si>
  <si>
    <t>Labour Hire Contractor - Commercial Analyst for Queensland Biomedical Business Attraction Program Round 3 and Resources Community Infrastructure Fund Round 3</t>
  </si>
  <si>
    <t>Level 9 10 Market Street Brisbane Queensland 4000</t>
  </si>
  <si>
    <t>Urban Design Advisor - Queen's Wharf Brisbane</t>
  </si>
  <si>
    <t>Archipelago Architects Pty Ltd</t>
  </si>
  <si>
    <t>Level 1, 3 Edward Street  Brisbane Queensland 4000</t>
  </si>
  <si>
    <t>DSDILGP-4113-24</t>
  </si>
  <si>
    <t>Unlocking Collaborative Opportunities for Social Infrastructure Proof of Concept - State Infrastructure Strategy</t>
  </si>
  <si>
    <t>Ernst &amp; Young</t>
  </si>
  <si>
    <t>Level 51, 111 Eagle Street Brisbane Queensland 4000</t>
  </si>
  <si>
    <t>DSDI-4148-24</t>
  </si>
  <si>
    <t>DSDI-4272-24</t>
  </si>
  <si>
    <t>Architectural Design Advisor - Queen's Wharf Brisbane</t>
  </si>
  <si>
    <t>Mitchell Design Associates</t>
  </si>
  <si>
    <t>10W 28 Cordelia Street  South Brisbane Queensland 4101</t>
  </si>
  <si>
    <t>DSDILGP-4115-24</t>
  </si>
  <si>
    <t>Coordinator-General - Executive Coaching</t>
  </si>
  <si>
    <t>The Positivity Institute</t>
  </si>
  <si>
    <t>Elizabeth Bay, NSW, 2011</t>
  </si>
  <si>
    <t>DSDI-4171-24</t>
  </si>
  <si>
    <t>Deliver defence and aerospace capability workshops for businesses</t>
  </si>
  <si>
    <t>Michael Fairweather &amp; Associates Pty Ltd</t>
  </si>
  <si>
    <t>40 East Quay Drive  Biggera Waters Queensland 4216</t>
  </si>
  <si>
    <t>DSDILGP-2700-21-V02</t>
  </si>
  <si>
    <t>Ashurst Australia</t>
  </si>
  <si>
    <t>Level 38 Riverside Centre 123 Eagle Street Brisbane Queensland 4000</t>
  </si>
  <si>
    <t>DSDI-4260-24</t>
  </si>
  <si>
    <t>2032 Infrastructure and Precincts Sustainability Rating Advisory Services</t>
  </si>
  <si>
    <t>DSDILGP-3446-22-V04</t>
  </si>
  <si>
    <t>The Spit - Identity and Interpretive Signage Concept</t>
  </si>
  <si>
    <t>Buro North Design Pty Ltd</t>
  </si>
  <si>
    <t>Fortitude Valley Queensland 4006</t>
  </si>
  <si>
    <t>DSDI-4162-24</t>
  </si>
  <si>
    <t>Whole of Department Leadership Development - Performance Management</t>
  </si>
  <si>
    <t>IML National</t>
  </si>
  <si>
    <t>Level 29, 10 Eagle Street  Brisbane Queensland 4000</t>
  </si>
  <si>
    <t>DSDILGP-4121-24</t>
  </si>
  <si>
    <t>Biomedical Advisor and Chair of Translational Science Hub Statement of Cooperation Steering Committee</t>
  </si>
  <si>
    <t>Immuno Services Pty Ltd</t>
  </si>
  <si>
    <t>Highgate Hill Brisbane Queensland 4101</t>
  </si>
  <si>
    <t>DSDILGP-3705-23-V01</t>
  </si>
  <si>
    <t xml:space="preserve">Labour Hire Contractor - Commercial Analyst for Backing Business in the Bush </t>
  </si>
  <si>
    <t>DSDI-4189-24-A</t>
  </si>
  <si>
    <t>DSDI-4189-24-B</t>
  </si>
  <si>
    <t>Labour Hire Contractor - Economic Analyst for Backing Business in the Bush</t>
  </si>
  <si>
    <t>DSDI-4195-24-A</t>
  </si>
  <si>
    <t>DSDI-4195-24-B</t>
  </si>
  <si>
    <t>Labour Hire Contractor - Agreement Management for City Deals</t>
  </si>
  <si>
    <t>DSDI-4188-24</t>
  </si>
  <si>
    <t>Project and Change Manager - State Development Customer Relationship Management solution</t>
  </si>
  <si>
    <t>TekSystems (Allegis Group t/a)</t>
  </si>
  <si>
    <t>Level 35, Central Plaza One, 345 Queen Street Brisbane Queensland 4000</t>
  </si>
  <si>
    <t>DSDI-4130-24</t>
  </si>
  <si>
    <t>Inner-city Precincts – Creative digital production</t>
  </si>
  <si>
    <t>Rumble Strategic Creative Pty Ltd</t>
  </si>
  <si>
    <t>Level 9, 33 Vulture Street  West End Queensland 4101</t>
  </si>
  <si>
    <t>DSDILGP-4054-23</t>
  </si>
  <si>
    <t>Digital Twin Phase 1 - Program Implementation Plan and Proof-of-Concept Development</t>
  </si>
  <si>
    <t>Aurecon Australasia Pty Ltd</t>
  </si>
  <si>
    <t>Ground Floor 25 King Street Bowen Hills Queensland 4006</t>
  </si>
  <si>
    <t>DSDILGP-3893-23-V01</t>
  </si>
  <si>
    <t>Advisory services for the Master Plan to support development of a Hydrogen ecosystem in Queensland</t>
  </si>
  <si>
    <t>Deloitte Touche Tohmatsu</t>
  </si>
  <si>
    <t>Level 23, 123 Eagle Street  Brisbane Queensland 4000</t>
  </si>
  <si>
    <t>DSDILGP-4058-23</t>
  </si>
  <si>
    <t>Coordinator-General Organisational Design and Development</t>
  </si>
  <si>
    <t>North Co. Pty. Ltd.</t>
  </si>
  <si>
    <t>Kenilworth, Qld 4574</t>
  </si>
  <si>
    <t>DSDI-4170-24</t>
  </si>
  <si>
    <t>Mentoring Program Digital Platform - Brancher</t>
  </si>
  <si>
    <t>Brancher Pty Ltd</t>
  </si>
  <si>
    <t>1007/60 Doggett Street  Newstead Queensland 4006</t>
  </si>
  <si>
    <t>DSDILGP-3724-23-V01</t>
  </si>
  <si>
    <t>MS Dynamics Platform Support</t>
  </si>
  <si>
    <t>Dialog Information Technology</t>
  </si>
  <si>
    <t>Level 4, 144 Montague Road South Brisbane Brisbane Queensland 4101</t>
  </si>
  <si>
    <t>DSDILGP-2741-21-V03</t>
  </si>
  <si>
    <t>Carters Basin The Spit Real Estate and Commercial Advice</t>
  </si>
  <si>
    <t>DSDI-4156-24</t>
  </si>
  <si>
    <t>DSDILGP-3951-23-G-V03</t>
  </si>
  <si>
    <t>DSDILGP-3951-23-F-V03</t>
  </si>
  <si>
    <t>DSDILGP-3951-23-B-V03</t>
  </si>
  <si>
    <t>DSDILGP-3951-23-C-V03</t>
  </si>
  <si>
    <t>DSDILGP-3951-23-D-V03</t>
  </si>
  <si>
    <t>Labour Hire Contractor - Commercial Analyst for Queensland Biomedical Business Attraction Fund Round 3 and Resources Community Infrastructure Fund Round 3</t>
  </si>
  <si>
    <t>DSDILGP-3979-23 A-V04</t>
  </si>
  <si>
    <t>Labour Hire Contractor - Grant Agreement Development and Management</t>
  </si>
  <si>
    <t>DSDILGP-3093-22-V06</t>
  </si>
  <si>
    <t>Development of Brisbane 2032 Olympic and Paralympic Games Legacy Strategy and Plan</t>
  </si>
  <si>
    <t>Urbis Pty Ltd.</t>
  </si>
  <si>
    <t>Level 32 300 George Street Brisbane Queensland 4000</t>
  </si>
  <si>
    <t>22DTIS104-V01</t>
  </si>
  <si>
    <t>22DTIS104-V03</t>
  </si>
  <si>
    <t>22DTIS104-V04</t>
  </si>
  <si>
    <t>Adobe Licensing Partner</t>
  </si>
  <si>
    <t>DSDI-4207-24</t>
  </si>
  <si>
    <t>Grants Assessment Officer</t>
  </si>
  <si>
    <t>DSDI-4234-24</t>
  </si>
  <si>
    <t>Clayton Utz</t>
  </si>
  <si>
    <t>Level 28, 71 Eagle Street  Brisbane Queensland 4000</t>
  </si>
  <si>
    <t>DSDI-4270-24</t>
  </si>
  <si>
    <t>Labour Hire Contractor - Commercial Analyst for Backing Business in the Bush</t>
  </si>
  <si>
    <t>111 Eagle Street  Brisbane Queensland 4000</t>
  </si>
  <si>
    <t>DSDI-4189-24-F</t>
  </si>
  <si>
    <t>DSDI-4278-24</t>
  </si>
  <si>
    <t>DSDI-4189-24-C</t>
  </si>
  <si>
    <t>DSDI-4189-24-D</t>
  </si>
  <si>
    <t>DSDI-4189-24-E</t>
  </si>
  <si>
    <t xml:space="preserve">Labour Hire Contractor - Economic Analyst for Backing Business in the Bush </t>
  </si>
  <si>
    <t>DSDI-4195-24-C</t>
  </si>
  <si>
    <t>DSDI-4195-24-D</t>
  </si>
  <si>
    <t>DSDI-4195-24-E</t>
  </si>
  <si>
    <t>Nailing the Brief - Communications Professional Development for staff</t>
  </si>
  <si>
    <t>Anna Maynihan Consulting</t>
  </si>
  <si>
    <t>Clayfield Queensland 4011</t>
  </si>
  <si>
    <t>DSDI-4225-24</t>
  </si>
  <si>
    <t>DSDI-4195-24-F</t>
  </si>
  <si>
    <t>Pinkenba Precinct - Infrastructure Assessment</t>
  </si>
  <si>
    <t>DSDI-4206-24</t>
  </si>
  <si>
    <t>Executive Assistant - Emerging Industries Business Division</t>
  </si>
  <si>
    <t>DSDI-4238-24</t>
  </si>
  <si>
    <t>DSDILGP-2741-21-V04</t>
  </si>
  <si>
    <t>Strategic Defence Advisor - Aerospace</t>
  </si>
  <si>
    <t>Hart Associates Pty Ltd (as The Trustee for H5 Trust )</t>
  </si>
  <si>
    <t>Griffith, Australian Capital Territory 2603</t>
  </si>
  <si>
    <t>DSDI-4209-24</t>
  </si>
  <si>
    <t>Ocean Wave Consulting Simon Cullen</t>
  </si>
  <si>
    <t>Reid Australian Capital Territory 2612</t>
  </si>
  <si>
    <t>DSDI-4211-24</t>
  </si>
  <si>
    <t>DSDI-4279-24</t>
  </si>
  <si>
    <t>DSDI-4271-24</t>
  </si>
  <si>
    <t>APSDA Gully Erosion Investigation Study</t>
  </si>
  <si>
    <t>Hydrobiology</t>
  </si>
  <si>
    <t>Milton Queensland 4064</t>
  </si>
  <si>
    <t>DSDI-4172-24</t>
  </si>
  <si>
    <t xml:space="preserve">Labour Hire Contractor - Commercial Analyst for SEQ Liveability Fund </t>
  </si>
  <si>
    <t>DSDI-4248-24-A</t>
  </si>
  <si>
    <t>Labour Hire Contractor - Commercial Analyst for SEQ Liveability Fund</t>
  </si>
  <si>
    <t>DSDI-4248-24-B</t>
  </si>
  <si>
    <t>Labour Hire Contractor - Commercial Analyst for the Manufacturing Hub Grant Program Round 3</t>
  </si>
  <si>
    <t>L9/10 Market Street,  Brisbane Queensland 4000</t>
  </si>
  <si>
    <t>DSDI-4255-24</t>
  </si>
  <si>
    <t>Redlands and Wyaralong Project Validation Report Advisory (PVR) Services​ - Bundle 2</t>
  </si>
  <si>
    <t>DSDILGP-3560-23-V04</t>
  </si>
  <si>
    <t>Economic advisory services upon the benefits of an initial Sustainable Aviation Fuel value chain in Queensland</t>
  </si>
  <si>
    <t>Deloitte Financial Advisory Pty Ltd</t>
  </si>
  <si>
    <t>123 Eagle Street  Brisbane Queensland 4000</t>
  </si>
  <si>
    <t>DSDI-4273-24</t>
  </si>
  <si>
    <t xml:space="preserve"> Coordinator-General - operating model development including priorities and outcomes framework</t>
  </si>
  <si>
    <t>Create Advisory Pty Ltd</t>
  </si>
  <si>
    <t>Suite 41, Level 3 The Greenhouse 97 Boundary Street West End Queensland 4101</t>
  </si>
  <si>
    <t>DSDI-4256-24</t>
  </si>
  <si>
    <t xml:space="preserve">Labour Hire Contractor - Commercial Analyst for Made in Queensland Round 6 </t>
  </si>
  <si>
    <t>DSDI-4196-24-A</t>
  </si>
  <si>
    <t>Labour Hire Contractor - Economic Analyst for Made in Queensland Round 6</t>
  </si>
  <si>
    <t>DSDI-4199-24-A</t>
  </si>
  <si>
    <t>DSDI-4199-24-C</t>
  </si>
  <si>
    <t>DSDI-4196-24-C</t>
  </si>
  <si>
    <t>DSDI-4196-24-D</t>
  </si>
  <si>
    <t>APAI - Hydrogen Precinct and Infrastructure Corridors Investigation Project</t>
  </si>
  <si>
    <t>DSDI-4132-24</t>
  </si>
  <si>
    <t>DSDILGP-4024-23-V02</t>
  </si>
  <si>
    <t>Queensland Battery Industrialisation Centre Business Case</t>
  </si>
  <si>
    <t>BDO (Qld) Pty Ltd</t>
  </si>
  <si>
    <t>Level 10, 12 Creek Street  Brisbane Queensland 4000</t>
  </si>
  <si>
    <t>DSDILGP-3834-23-V01</t>
  </si>
  <si>
    <t>Labour Hire Contractor - Economic Evaluation (Principal Analyst)</t>
  </si>
  <si>
    <t>Dr John Patrick Switala</t>
  </si>
  <si>
    <t>Rosemount Queensland 4560</t>
  </si>
  <si>
    <t>DSDI-4269-24</t>
  </si>
  <si>
    <t>DSDILGP-3415-22-V05</t>
  </si>
  <si>
    <t>Cairns and Toowoomba PVR Bundle 1 – Barlow Park Sports Ground and Toowoomba Sports Ground</t>
  </si>
  <si>
    <t>Capital Insight Pty Limited</t>
  </si>
  <si>
    <t>Level 4 80 Ann Street Brisbane Queensland 4000</t>
  </si>
  <si>
    <t>DSDILGP-3907-23-V01</t>
  </si>
  <si>
    <t>DSDILGP-2671-21 V2-4</t>
  </si>
  <si>
    <t>Departments High Performance Leadership Development Program</t>
  </si>
  <si>
    <t>Queensland University of Technology</t>
  </si>
  <si>
    <t>2 George Street Brisbane Queensland 4000</t>
  </si>
  <si>
    <t>DSDILGP-3281-22-V01</t>
  </si>
  <si>
    <t>Athletic Venues Assessment</t>
  </si>
  <si>
    <t>Short Desktop Structural Engineering Report - Gabba</t>
  </si>
  <si>
    <t>Robert Bird Group</t>
  </si>
  <si>
    <t>DSDI-4180-24</t>
  </si>
  <si>
    <t>Level 8, 470 St Pauls Terrace, Brisbane Qld 4006</t>
  </si>
  <si>
    <t>DSDI-4196-24-B-1</t>
  </si>
  <si>
    <t>DSDI-4199-24-B-2</t>
  </si>
  <si>
    <t>Provision of Multiple Project Officers for Due Diligence Checks</t>
  </si>
  <si>
    <t>DSDI-4082-23-B</t>
  </si>
  <si>
    <t>DSDI-4082-23-A</t>
  </si>
  <si>
    <t>DSDI-4082-23-C</t>
  </si>
  <si>
    <t>DSDI-4082-23-D</t>
  </si>
  <si>
    <t>Eden Ritchie Recruitment</t>
  </si>
  <si>
    <t>Level 9, 10 Market Street, Brisbane Qld 4000</t>
  </si>
  <si>
    <t>Level 10, 295 Ann Street, Brisbane Qld 4000</t>
  </si>
  <si>
    <t>DSDI-4276-24</t>
  </si>
  <si>
    <t>Resource Advisory Pty Ltd</t>
  </si>
  <si>
    <t>Level 1, 5 Ridge Street, North Sydney NSW 2060</t>
  </si>
  <si>
    <t>OPIO Team Mobilisation - Strategy planning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</si>
</sst>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14" fontId="0" fillId="2" borderId="0" xfId="0" applyNumberFormat="1" applyFill="1" applyAlignment="1">
      <alignment horizontal="center" vertical="top" wrapText="1"/>
    </xf>
    <xf numFmtId="14" fontId="0" fillId="2" borderId="0" xfId="0" applyNumberFormat="1" applyFill="1" applyAlignment="1">
      <alignment vertical="top" wrapText="1"/>
    </xf>
    <xf numFmtId="1" fontId="0" fillId="2" borderId="0" xfId="1" applyNumberFormat="1" applyFont="1" applyFill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14" fontId="0" fillId="2" borderId="0" xfId="0" applyNumberFormat="1" applyFill="1" applyAlignment="1">
      <alignment horizontal="center" vertical="center" wrapText="1"/>
    </xf>
    <xf numFmtId="1" fontId="0" fillId="2" borderId="0" xfId="1" applyNumberFormat="1" applyFont="1" applyFill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14" fontId="5" fillId="2" borderId="2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" fontId="3" fillId="2" borderId="1" xfId="1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9F74-A5AF-4CD7-879B-D0D71469A071}">
  <sheetPr>
    <pageSetUpPr fitToPage="1"/>
  </sheetPr>
  <dimension ref="A1:X153"/>
  <sheetViews>
    <sheetView tabSelected="1" view="pageBreakPreview" zoomScale="60" zoomScaleNormal="85" workbookViewId="0">
      <pane ySplit="1" topLeftCell="A2" activePane="bottomLeft" state="frozen"/>
      <selection pane="bottomLeft" activeCell="C17" sqref="C17"/>
    </sheetView>
  </sheetViews>
  <sheetFormatPr defaultColWidth="46.28515625" defaultRowHeight="15" x14ac:dyDescent="0.25"/>
  <cols>
    <col min="1" max="1" width="52.5703125" style="7" customWidth="1"/>
    <col min="2" max="2" width="35.7109375" style="7" customWidth="1"/>
    <col min="3" max="3" width="47.85546875" style="7" bestFit="1" customWidth="1"/>
    <col min="4" max="4" width="12.140625" style="8" customWidth="1"/>
    <col min="5" max="5" width="12.140625" style="9" customWidth="1"/>
    <col min="6" max="6" width="28.28515625" style="7" customWidth="1"/>
    <col min="7" max="7" width="37.5703125" style="7" hidden="1" customWidth="1"/>
    <col min="8" max="8" width="11.7109375" style="7" customWidth="1"/>
    <col min="9" max="9" width="13.42578125" style="7" customWidth="1"/>
    <col min="10" max="10" width="11.85546875" style="7" hidden="1" customWidth="1"/>
    <col min="11" max="11" width="15.140625" style="7" hidden="1" customWidth="1"/>
    <col min="12" max="12" width="12.7109375" style="7" hidden="1" customWidth="1"/>
    <col min="13" max="13" width="8.140625" style="7" hidden="1" customWidth="1"/>
    <col min="14" max="14" width="20.85546875" style="7" hidden="1" customWidth="1"/>
    <col min="15" max="15" width="46.140625" style="7" hidden="1" customWidth="1"/>
    <col min="16" max="16" width="26.85546875" style="7" hidden="1" customWidth="1"/>
    <col min="17" max="17" width="12.5703125" style="7" hidden="1" customWidth="1"/>
    <col min="18" max="18" width="20.85546875" style="7" customWidth="1"/>
    <col min="19" max="19" width="24.7109375" style="7" hidden="1" customWidth="1"/>
    <col min="20" max="20" width="29.28515625" style="7" hidden="1" customWidth="1"/>
    <col min="21" max="21" width="21.42578125" style="7" hidden="1" customWidth="1"/>
    <col min="22" max="22" width="15.140625" style="10" bestFit="1" customWidth="1"/>
    <col min="23" max="23" width="15" style="7" customWidth="1"/>
    <col min="24" max="24" width="13.28515625" style="10" bestFit="1" customWidth="1"/>
    <col min="25" max="16384" width="46.28515625" style="7"/>
  </cols>
  <sheetData>
    <row r="1" spans="1:24" s="1" customFormat="1" ht="60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5" t="s">
        <v>21</v>
      </c>
      <c r="W1" s="12" t="s">
        <v>22</v>
      </c>
      <c r="X1" s="15" t="s">
        <v>23</v>
      </c>
    </row>
    <row r="2" spans="1:24" s="2" customFormat="1" x14ac:dyDescent="0.25">
      <c r="A2" s="16" t="s">
        <v>172</v>
      </c>
      <c r="B2" s="16" t="s">
        <v>24</v>
      </c>
      <c r="C2" s="16" t="s">
        <v>127</v>
      </c>
      <c r="D2" s="17">
        <v>45309</v>
      </c>
      <c r="E2" s="18">
        <v>131560</v>
      </c>
      <c r="F2" s="16" t="s">
        <v>128</v>
      </c>
      <c r="G2" s="16" t="s">
        <v>129</v>
      </c>
      <c r="H2" s="16" t="s">
        <v>26</v>
      </c>
      <c r="I2" s="16" t="s">
        <v>26</v>
      </c>
      <c r="J2" s="16"/>
      <c r="K2" s="16"/>
      <c r="L2" s="16"/>
      <c r="M2" s="16"/>
      <c r="N2" s="16"/>
      <c r="O2" s="16"/>
      <c r="P2" s="16"/>
      <c r="Q2" s="16"/>
      <c r="R2" s="16" t="s">
        <v>126</v>
      </c>
      <c r="S2" s="16"/>
      <c r="T2" s="16"/>
      <c r="U2" s="16"/>
      <c r="V2" s="19">
        <v>45309</v>
      </c>
      <c r="W2" s="16"/>
      <c r="X2" s="19">
        <v>45384</v>
      </c>
    </row>
    <row r="3" spans="1:24" s="2" customFormat="1" x14ac:dyDescent="0.25">
      <c r="A3" s="16" t="s">
        <v>172</v>
      </c>
      <c r="B3" s="16" t="s">
        <v>24</v>
      </c>
      <c r="C3" s="16" t="s">
        <v>127</v>
      </c>
      <c r="D3" s="17">
        <v>45307</v>
      </c>
      <c r="E3" s="18">
        <v>168769.92000000001</v>
      </c>
      <c r="F3" s="16" t="s">
        <v>134</v>
      </c>
      <c r="G3" s="16" t="s">
        <v>135</v>
      </c>
      <c r="H3" s="16" t="s">
        <v>26</v>
      </c>
      <c r="I3" s="16" t="s">
        <v>26</v>
      </c>
      <c r="J3" s="16"/>
      <c r="K3" s="16"/>
      <c r="L3" s="16"/>
      <c r="M3" s="16"/>
      <c r="N3" s="16"/>
      <c r="O3" s="16"/>
      <c r="P3" s="16"/>
      <c r="Q3" s="16"/>
      <c r="R3" s="16" t="s">
        <v>133</v>
      </c>
      <c r="S3" s="16"/>
      <c r="T3" s="16"/>
      <c r="U3" s="16"/>
      <c r="V3" s="19">
        <v>45307</v>
      </c>
      <c r="W3" s="16"/>
      <c r="X3" s="19">
        <v>45369</v>
      </c>
    </row>
    <row r="4" spans="1:24" s="2" customFormat="1" ht="30" x14ac:dyDescent="0.25">
      <c r="A4" s="16" t="s">
        <v>172</v>
      </c>
      <c r="B4" s="16" t="s">
        <v>24</v>
      </c>
      <c r="C4" s="16" t="s">
        <v>127</v>
      </c>
      <c r="D4" s="17">
        <v>45307</v>
      </c>
      <c r="E4" s="18">
        <v>166806.9</v>
      </c>
      <c r="F4" s="16" t="s">
        <v>131</v>
      </c>
      <c r="G4" s="16" t="s">
        <v>132</v>
      </c>
      <c r="H4" s="16" t="s">
        <v>26</v>
      </c>
      <c r="I4" s="16" t="s">
        <v>26</v>
      </c>
      <c r="J4" s="16"/>
      <c r="K4" s="16"/>
      <c r="L4" s="16"/>
      <c r="M4" s="16"/>
      <c r="N4" s="16"/>
      <c r="O4" s="16"/>
      <c r="P4" s="16"/>
      <c r="Q4" s="16"/>
      <c r="R4" s="16" t="s">
        <v>130</v>
      </c>
      <c r="S4" s="16"/>
      <c r="T4" s="16"/>
      <c r="U4" s="16"/>
      <c r="V4" s="19">
        <v>45307</v>
      </c>
      <c r="W4" s="16"/>
      <c r="X4" s="19">
        <v>45369</v>
      </c>
    </row>
    <row r="5" spans="1:24" s="2" customFormat="1" ht="30" x14ac:dyDescent="0.25">
      <c r="A5" s="16" t="s">
        <v>172</v>
      </c>
      <c r="B5" s="16" t="s">
        <v>24</v>
      </c>
      <c r="C5" s="16" t="s">
        <v>181</v>
      </c>
      <c r="D5" s="17">
        <v>45323</v>
      </c>
      <c r="E5" s="20">
        <v>79311</v>
      </c>
      <c r="F5" s="16" t="s">
        <v>115</v>
      </c>
      <c r="G5" s="16" t="s">
        <v>116</v>
      </c>
      <c r="H5" s="16" t="s">
        <v>26</v>
      </c>
      <c r="I5" s="16" t="s">
        <v>26</v>
      </c>
      <c r="J5" s="16"/>
      <c r="K5" s="16"/>
      <c r="L5" s="16"/>
      <c r="M5" s="16"/>
      <c r="N5" s="16"/>
      <c r="O5" s="16"/>
      <c r="P5" s="16"/>
      <c r="Q5" s="16"/>
      <c r="R5" s="16" t="s">
        <v>114</v>
      </c>
      <c r="S5" s="16"/>
      <c r="T5" s="16"/>
      <c r="U5" s="16"/>
      <c r="V5" s="19">
        <v>45323</v>
      </c>
      <c r="W5" s="16"/>
      <c r="X5" s="19">
        <v>45413</v>
      </c>
    </row>
    <row r="6" spans="1:24" s="2" customFormat="1" ht="30" x14ac:dyDescent="0.25">
      <c r="A6" s="16" t="s">
        <v>172</v>
      </c>
      <c r="B6" s="16" t="s">
        <v>24</v>
      </c>
      <c r="C6" s="16" t="s">
        <v>173</v>
      </c>
      <c r="D6" s="17">
        <v>45341</v>
      </c>
      <c r="E6" s="21">
        <v>69867</v>
      </c>
      <c r="F6" s="16" t="s">
        <v>98</v>
      </c>
      <c r="G6" s="16" t="s">
        <v>99</v>
      </c>
      <c r="H6" s="16" t="s">
        <v>26</v>
      </c>
      <c r="I6" s="16" t="s">
        <v>26</v>
      </c>
      <c r="J6" s="16"/>
      <c r="K6" s="16"/>
      <c r="L6" s="16"/>
      <c r="M6" s="16"/>
      <c r="N6" s="16"/>
      <c r="O6" s="16"/>
      <c r="P6" s="16"/>
      <c r="Q6" s="16"/>
      <c r="R6" s="16" t="s">
        <v>97</v>
      </c>
      <c r="S6" s="16"/>
      <c r="T6" s="16"/>
      <c r="U6" s="16"/>
      <c r="V6" s="19">
        <v>45341</v>
      </c>
      <c r="W6" s="16"/>
      <c r="X6" s="19">
        <v>45366</v>
      </c>
    </row>
    <row r="7" spans="1:24" s="2" customFormat="1" ht="30" x14ac:dyDescent="0.25">
      <c r="A7" s="16" t="s">
        <v>172</v>
      </c>
      <c r="B7" s="16" t="s">
        <v>24</v>
      </c>
      <c r="C7" s="16" t="s">
        <v>36</v>
      </c>
      <c r="D7" s="17">
        <v>45335</v>
      </c>
      <c r="E7" s="21">
        <v>18150</v>
      </c>
      <c r="F7" s="16" t="s">
        <v>43</v>
      </c>
      <c r="G7" s="16" t="s">
        <v>44</v>
      </c>
      <c r="H7" s="16" t="s">
        <v>26</v>
      </c>
      <c r="I7" s="16" t="s">
        <v>26</v>
      </c>
      <c r="J7" s="16"/>
      <c r="K7" s="16"/>
      <c r="L7" s="16"/>
      <c r="M7" s="16"/>
      <c r="N7" s="16"/>
      <c r="O7" s="16"/>
      <c r="P7" s="16"/>
      <c r="Q7" s="16"/>
      <c r="R7" s="16" t="s">
        <v>42</v>
      </c>
      <c r="S7" s="16"/>
      <c r="T7" s="16"/>
      <c r="U7" s="16"/>
      <c r="V7" s="19">
        <v>45335</v>
      </c>
      <c r="W7" s="16"/>
      <c r="X7" s="19">
        <v>45716</v>
      </c>
    </row>
    <row r="8" spans="1:24" s="2" customFormat="1" ht="30" x14ac:dyDescent="0.25">
      <c r="A8" s="16" t="s">
        <v>172</v>
      </c>
      <c r="B8" s="16" t="s">
        <v>24</v>
      </c>
      <c r="C8" s="16" t="s">
        <v>36</v>
      </c>
      <c r="D8" s="17">
        <v>45319</v>
      </c>
      <c r="E8" s="21">
        <v>139150</v>
      </c>
      <c r="F8" s="16" t="s">
        <v>37</v>
      </c>
      <c r="G8" s="16" t="s">
        <v>38</v>
      </c>
      <c r="H8" s="16" t="s">
        <v>26</v>
      </c>
      <c r="I8" s="16" t="s">
        <v>26</v>
      </c>
      <c r="J8" s="16"/>
      <c r="K8" s="16"/>
      <c r="L8" s="16"/>
      <c r="M8" s="16"/>
      <c r="N8" s="16"/>
      <c r="O8" s="16"/>
      <c r="P8" s="16"/>
      <c r="Q8" s="16"/>
      <c r="R8" s="16" t="s">
        <v>121</v>
      </c>
      <c r="S8" s="16"/>
      <c r="T8" s="16"/>
      <c r="U8" s="16"/>
      <c r="V8" s="19">
        <v>45319</v>
      </c>
      <c r="W8" s="16"/>
      <c r="X8" s="19">
        <v>45688</v>
      </c>
    </row>
    <row r="9" spans="1:24" s="2" customFormat="1" ht="30" x14ac:dyDescent="0.25">
      <c r="A9" s="16" t="s">
        <v>172</v>
      </c>
      <c r="B9" s="16" t="s">
        <v>24</v>
      </c>
      <c r="C9" s="16" t="s">
        <v>182</v>
      </c>
      <c r="D9" s="17">
        <v>45337.578321759298</v>
      </c>
      <c r="E9" s="21">
        <v>203180</v>
      </c>
      <c r="F9" s="16" t="s">
        <v>139</v>
      </c>
      <c r="G9" s="16" t="s">
        <v>140</v>
      </c>
      <c r="H9" s="16" t="s">
        <v>25</v>
      </c>
      <c r="I9" s="16" t="s">
        <v>26</v>
      </c>
      <c r="J9" s="16"/>
      <c r="K9" s="16"/>
      <c r="L9" s="16"/>
      <c r="M9" s="16"/>
      <c r="N9" s="16"/>
      <c r="O9" s="16"/>
      <c r="P9" s="16"/>
      <c r="Q9" s="16"/>
      <c r="R9" s="16" t="s">
        <v>138</v>
      </c>
      <c r="S9" s="16"/>
      <c r="T9" s="16"/>
      <c r="U9" s="16"/>
      <c r="V9" s="19">
        <v>45337.578321759298</v>
      </c>
      <c r="W9" s="16"/>
      <c r="X9" s="19">
        <v>45716</v>
      </c>
    </row>
    <row r="10" spans="1:24" s="2" customFormat="1" x14ac:dyDescent="0.25">
      <c r="A10" s="16" t="s">
        <v>172</v>
      </c>
      <c r="B10" s="16" t="s">
        <v>24</v>
      </c>
      <c r="C10" s="16" t="s">
        <v>49</v>
      </c>
      <c r="D10" s="17">
        <v>45293.419641203698</v>
      </c>
      <c r="E10" s="21">
        <v>29136.799999999999</v>
      </c>
      <c r="F10" s="16" t="s">
        <v>50</v>
      </c>
      <c r="G10" s="16" t="s">
        <v>51</v>
      </c>
      <c r="H10" s="16" t="s">
        <v>25</v>
      </c>
      <c r="I10" s="16" t="s">
        <v>26</v>
      </c>
      <c r="J10" s="16"/>
      <c r="K10" s="16"/>
      <c r="L10" s="16"/>
      <c r="M10" s="16"/>
      <c r="N10" s="16"/>
      <c r="O10" s="16"/>
      <c r="P10" s="16"/>
      <c r="Q10" s="16"/>
      <c r="R10" s="16" t="s">
        <v>48</v>
      </c>
      <c r="S10" s="16"/>
      <c r="T10" s="16"/>
      <c r="U10" s="16"/>
      <c r="V10" s="19">
        <v>45293.419641203698</v>
      </c>
      <c r="W10" s="16"/>
      <c r="X10" s="19">
        <v>45376</v>
      </c>
    </row>
    <row r="11" spans="1:24" s="2" customFormat="1" ht="30" x14ac:dyDescent="0.25">
      <c r="A11" s="16" t="s">
        <v>172</v>
      </c>
      <c r="B11" s="16" t="s">
        <v>24</v>
      </c>
      <c r="C11" s="16" t="s">
        <v>101</v>
      </c>
      <c r="D11" s="17">
        <v>45341.463263888902</v>
      </c>
      <c r="E11" s="21">
        <v>72765</v>
      </c>
      <c r="F11" s="16" t="s">
        <v>102</v>
      </c>
      <c r="G11" s="16" t="s">
        <v>103</v>
      </c>
      <c r="H11" s="16" t="s">
        <v>25</v>
      </c>
      <c r="I11" s="16" t="s">
        <v>26</v>
      </c>
      <c r="J11" s="16"/>
      <c r="K11" s="16"/>
      <c r="L11" s="16"/>
      <c r="M11" s="16"/>
      <c r="N11" s="16"/>
      <c r="O11" s="16"/>
      <c r="P11" s="16"/>
      <c r="Q11" s="16"/>
      <c r="R11" s="16" t="s">
        <v>100</v>
      </c>
      <c r="S11" s="16"/>
      <c r="T11" s="16"/>
      <c r="U11" s="16"/>
      <c r="V11" s="19">
        <v>45341.463263888902</v>
      </c>
      <c r="W11" s="16"/>
      <c r="X11" s="19">
        <v>45900</v>
      </c>
    </row>
    <row r="12" spans="1:24" s="2" customFormat="1" ht="30" x14ac:dyDescent="0.25">
      <c r="A12" s="16" t="s">
        <v>172</v>
      </c>
      <c r="B12" s="16" t="s">
        <v>24</v>
      </c>
      <c r="C12" s="16" t="s">
        <v>174</v>
      </c>
      <c r="D12" s="17">
        <v>45322.527060185203</v>
      </c>
      <c r="E12" s="21">
        <v>49500</v>
      </c>
      <c r="F12" s="16" t="s">
        <v>79</v>
      </c>
      <c r="G12" s="16" t="s">
        <v>80</v>
      </c>
      <c r="H12" s="16" t="s">
        <v>25</v>
      </c>
      <c r="I12" s="16" t="s">
        <v>26</v>
      </c>
      <c r="J12" s="16"/>
      <c r="K12" s="16"/>
      <c r="L12" s="16"/>
      <c r="M12" s="16"/>
      <c r="N12" s="16"/>
      <c r="O12" s="16"/>
      <c r="P12" s="16"/>
      <c r="Q12" s="16"/>
      <c r="R12" s="16" t="s">
        <v>78</v>
      </c>
      <c r="S12" s="16"/>
      <c r="T12" s="16"/>
      <c r="U12" s="16"/>
      <c r="V12" s="19">
        <v>45322.527060185203</v>
      </c>
      <c r="W12" s="16"/>
      <c r="X12" s="19">
        <v>45473</v>
      </c>
    </row>
    <row r="13" spans="1:24" s="2" customFormat="1" ht="30" x14ac:dyDescent="0.25">
      <c r="A13" s="16" t="s">
        <v>172</v>
      </c>
      <c r="B13" s="16" t="s">
        <v>24</v>
      </c>
      <c r="C13" s="16" t="s">
        <v>137</v>
      </c>
      <c r="D13" s="17">
        <v>45293.619236111103</v>
      </c>
      <c r="E13" s="21">
        <v>183397.5</v>
      </c>
      <c r="F13" s="16" t="s">
        <v>73</v>
      </c>
      <c r="G13" s="16" t="s">
        <v>74</v>
      </c>
      <c r="H13" s="16" t="s">
        <v>25</v>
      </c>
      <c r="I13" s="16" t="s">
        <v>26</v>
      </c>
      <c r="J13" s="16"/>
      <c r="K13" s="16"/>
      <c r="L13" s="16"/>
      <c r="M13" s="16"/>
      <c r="N13" s="16"/>
      <c r="O13" s="16"/>
      <c r="P13" s="16"/>
      <c r="Q13" s="16"/>
      <c r="R13" s="16" t="s">
        <v>136</v>
      </c>
      <c r="S13" s="16"/>
      <c r="T13" s="16"/>
      <c r="U13" s="16"/>
      <c r="V13" s="19">
        <v>45293.619236111103</v>
      </c>
      <c r="W13" s="16"/>
      <c r="X13" s="19">
        <v>45412</v>
      </c>
    </row>
    <row r="14" spans="1:24" s="2" customFormat="1" ht="30" x14ac:dyDescent="0.25">
      <c r="A14" s="16" t="s">
        <v>172</v>
      </c>
      <c r="B14" s="16" t="s">
        <v>24</v>
      </c>
      <c r="C14" s="16" t="s">
        <v>183</v>
      </c>
      <c r="D14" s="17">
        <v>45331.647337962997</v>
      </c>
      <c r="E14" s="21">
        <v>48532</v>
      </c>
      <c r="F14" s="16" t="s">
        <v>76</v>
      </c>
      <c r="G14" s="16" t="s">
        <v>77</v>
      </c>
      <c r="H14" s="16" t="s">
        <v>25</v>
      </c>
      <c r="I14" s="16" t="s">
        <v>26</v>
      </c>
      <c r="J14" s="16"/>
      <c r="K14" s="16"/>
      <c r="L14" s="16"/>
      <c r="M14" s="16"/>
      <c r="N14" s="16"/>
      <c r="O14" s="16"/>
      <c r="P14" s="16"/>
      <c r="Q14" s="16"/>
      <c r="R14" s="16" t="s">
        <v>75</v>
      </c>
      <c r="S14" s="16"/>
      <c r="T14" s="16"/>
      <c r="U14" s="16"/>
      <c r="V14" s="19">
        <v>45331.647337962997</v>
      </c>
      <c r="W14" s="16"/>
      <c r="X14" s="19">
        <v>45473</v>
      </c>
    </row>
    <row r="15" spans="1:24" s="2" customFormat="1" ht="30" x14ac:dyDescent="0.25">
      <c r="A15" s="16" t="s">
        <v>172</v>
      </c>
      <c r="B15" s="16" t="s">
        <v>24</v>
      </c>
      <c r="C15" s="16" t="s">
        <v>184</v>
      </c>
      <c r="D15" s="17">
        <v>45351.310219907398</v>
      </c>
      <c r="E15" s="21">
        <v>69630</v>
      </c>
      <c r="F15" s="16" t="s">
        <v>95</v>
      </c>
      <c r="G15" s="16" t="s">
        <v>96</v>
      </c>
      <c r="H15" s="16" t="s">
        <v>25</v>
      </c>
      <c r="I15" s="16" t="s">
        <v>26</v>
      </c>
      <c r="J15" s="16"/>
      <c r="K15" s="16"/>
      <c r="L15" s="16"/>
      <c r="M15" s="16"/>
      <c r="N15" s="16"/>
      <c r="O15" s="16"/>
      <c r="P15" s="16"/>
      <c r="Q15" s="16"/>
      <c r="R15" s="16" t="s">
        <v>94</v>
      </c>
      <c r="S15" s="16"/>
      <c r="T15" s="16"/>
      <c r="U15" s="16"/>
      <c r="V15" s="19">
        <v>45351.310219907398</v>
      </c>
      <c r="W15" s="16"/>
      <c r="X15" s="19">
        <v>46172</v>
      </c>
    </row>
    <row r="16" spans="1:24" s="2" customFormat="1" ht="30" x14ac:dyDescent="0.25">
      <c r="A16" s="16" t="s">
        <v>172</v>
      </c>
      <c r="B16" s="16" t="s">
        <v>24</v>
      </c>
      <c r="C16" s="16" t="s">
        <v>175</v>
      </c>
      <c r="D16" s="17">
        <v>45295.509039351899</v>
      </c>
      <c r="E16" s="21">
        <v>207615.03</v>
      </c>
      <c r="F16" s="16" t="s">
        <v>145</v>
      </c>
      <c r="G16" s="16" t="s">
        <v>146</v>
      </c>
      <c r="H16" s="16" t="s">
        <v>25</v>
      </c>
      <c r="I16" s="16" t="s">
        <v>26</v>
      </c>
      <c r="J16" s="16"/>
      <c r="K16" s="16"/>
      <c r="L16" s="16"/>
      <c r="M16" s="16"/>
      <c r="N16" s="16"/>
      <c r="O16" s="16"/>
      <c r="P16" s="16"/>
      <c r="Q16" s="16"/>
      <c r="R16" s="16" t="s">
        <v>144</v>
      </c>
      <c r="S16" s="16"/>
      <c r="T16" s="16"/>
      <c r="U16" s="16"/>
      <c r="V16" s="19">
        <v>45295.509039351899</v>
      </c>
      <c r="W16" s="16"/>
      <c r="X16" s="19">
        <v>45499</v>
      </c>
    </row>
    <row r="17" spans="1:24" s="2" customFormat="1" ht="30" x14ac:dyDescent="0.25">
      <c r="A17" s="16" t="s">
        <v>172</v>
      </c>
      <c r="B17" s="16" t="s">
        <v>24</v>
      </c>
      <c r="C17" s="16" t="s">
        <v>180</v>
      </c>
      <c r="D17" s="17">
        <v>45338.450682870403</v>
      </c>
      <c r="E17" s="21">
        <v>66361.960000000006</v>
      </c>
      <c r="F17" s="16" t="s">
        <v>92</v>
      </c>
      <c r="G17" s="16" t="s">
        <v>93</v>
      </c>
      <c r="H17" s="16" t="s">
        <v>26</v>
      </c>
      <c r="I17" s="16" t="s">
        <v>26</v>
      </c>
      <c r="J17" s="16"/>
      <c r="K17" s="16"/>
      <c r="L17" s="16"/>
      <c r="M17" s="16"/>
      <c r="N17" s="16"/>
      <c r="O17" s="16"/>
      <c r="P17" s="16"/>
      <c r="Q17" s="16"/>
      <c r="R17" s="16" t="s">
        <v>91</v>
      </c>
      <c r="S17" s="16"/>
      <c r="T17" s="16"/>
      <c r="U17" s="16"/>
      <c r="V17" s="19">
        <v>45338.450682870403</v>
      </c>
      <c r="W17" s="16"/>
      <c r="X17" s="19">
        <v>45473</v>
      </c>
    </row>
    <row r="18" spans="1:24" s="2" customFormat="1" ht="30" x14ac:dyDescent="0.25">
      <c r="A18" s="16" t="s">
        <v>172</v>
      </c>
      <c r="B18" s="16" t="s">
        <v>24</v>
      </c>
      <c r="C18" s="16" t="s">
        <v>180</v>
      </c>
      <c r="D18" s="17">
        <v>45344.375740740703</v>
      </c>
      <c r="E18" s="21">
        <v>53270.34</v>
      </c>
      <c r="F18" s="16" t="s">
        <v>81</v>
      </c>
      <c r="G18" s="16" t="s">
        <v>82</v>
      </c>
      <c r="H18" s="16" t="s">
        <v>26</v>
      </c>
      <c r="I18" s="16" t="s">
        <v>26</v>
      </c>
      <c r="J18" s="16"/>
      <c r="K18" s="16"/>
      <c r="L18" s="16"/>
      <c r="M18" s="16"/>
      <c r="N18" s="16"/>
      <c r="O18" s="16"/>
      <c r="P18" s="16"/>
      <c r="Q18" s="16"/>
      <c r="R18" s="16" t="s">
        <v>83</v>
      </c>
      <c r="S18" s="16"/>
      <c r="T18" s="16"/>
      <c r="U18" s="16"/>
      <c r="V18" s="19">
        <v>45344.375740740703</v>
      </c>
      <c r="W18" s="16"/>
      <c r="X18" s="19">
        <v>45473</v>
      </c>
    </row>
    <row r="19" spans="1:24" s="2" customFormat="1" ht="30" x14ac:dyDescent="0.25">
      <c r="A19" s="16" t="s">
        <v>172</v>
      </c>
      <c r="B19" s="16" t="s">
        <v>24</v>
      </c>
      <c r="C19" s="16" t="s">
        <v>85</v>
      </c>
      <c r="D19" s="17">
        <v>45336.379444444399</v>
      </c>
      <c r="E19" s="21">
        <v>65450</v>
      </c>
      <c r="F19" s="16" t="s">
        <v>86</v>
      </c>
      <c r="G19" s="16" t="s">
        <v>87</v>
      </c>
      <c r="H19" s="16" t="s">
        <v>25</v>
      </c>
      <c r="I19" s="16" t="s">
        <v>26</v>
      </c>
      <c r="J19" s="16"/>
      <c r="K19" s="16"/>
      <c r="L19" s="16"/>
      <c r="M19" s="16"/>
      <c r="N19" s="16"/>
      <c r="O19" s="16"/>
      <c r="P19" s="16"/>
      <c r="Q19" s="16"/>
      <c r="R19" s="16" t="s">
        <v>84</v>
      </c>
      <c r="S19" s="16"/>
      <c r="T19" s="16"/>
      <c r="U19" s="16"/>
      <c r="V19" s="19">
        <v>45336.379444444399</v>
      </c>
      <c r="W19" s="16"/>
      <c r="X19" s="19">
        <v>45739</v>
      </c>
    </row>
    <row r="20" spans="1:24" s="2" customFormat="1" ht="30" x14ac:dyDescent="0.25">
      <c r="A20" s="16" t="s">
        <v>172</v>
      </c>
      <c r="B20" s="16" t="s">
        <v>24</v>
      </c>
      <c r="C20" s="16" t="s">
        <v>36</v>
      </c>
      <c r="D20" s="17">
        <v>45296.380219907398</v>
      </c>
      <c r="E20" s="21">
        <v>17600</v>
      </c>
      <c r="F20" s="16" t="s">
        <v>40</v>
      </c>
      <c r="G20" s="16" t="s">
        <v>41</v>
      </c>
      <c r="H20" s="16" t="s">
        <v>25</v>
      </c>
      <c r="I20" s="16" t="s">
        <v>26</v>
      </c>
      <c r="J20" s="16"/>
      <c r="K20" s="16"/>
      <c r="L20" s="16"/>
      <c r="M20" s="16"/>
      <c r="N20" s="16"/>
      <c r="O20" s="16"/>
      <c r="P20" s="16"/>
      <c r="Q20" s="16"/>
      <c r="R20" s="16" t="s">
        <v>39</v>
      </c>
      <c r="S20" s="16"/>
      <c r="T20" s="16"/>
      <c r="U20" s="16"/>
      <c r="V20" s="19">
        <v>45296.380219907398</v>
      </c>
      <c r="W20" s="16"/>
      <c r="X20" s="19">
        <v>45688</v>
      </c>
    </row>
    <row r="21" spans="1:24" s="2" customFormat="1" ht="45" x14ac:dyDescent="0.25">
      <c r="A21" s="16" t="s">
        <v>172</v>
      </c>
      <c r="B21" s="16" t="s">
        <v>24</v>
      </c>
      <c r="C21" s="16" t="s">
        <v>185</v>
      </c>
      <c r="D21" s="17">
        <v>45321.427175925899</v>
      </c>
      <c r="E21" s="21">
        <v>82500</v>
      </c>
      <c r="F21" s="16" t="s">
        <v>105</v>
      </c>
      <c r="G21" s="16" t="s">
        <v>106</v>
      </c>
      <c r="H21" s="16" t="s">
        <v>25</v>
      </c>
      <c r="I21" s="16" t="s">
        <v>26</v>
      </c>
      <c r="J21" s="16"/>
      <c r="K21" s="16"/>
      <c r="L21" s="16"/>
      <c r="M21" s="16"/>
      <c r="N21" s="16"/>
      <c r="O21" s="16"/>
      <c r="P21" s="16"/>
      <c r="Q21" s="16"/>
      <c r="R21" s="16" t="s">
        <v>104</v>
      </c>
      <c r="S21" s="16"/>
      <c r="T21" s="16"/>
      <c r="U21" s="16"/>
      <c r="V21" s="19">
        <v>45321.427175925899</v>
      </c>
      <c r="W21" s="16"/>
      <c r="X21" s="19">
        <v>45721</v>
      </c>
    </row>
    <row r="22" spans="1:24" s="2" customFormat="1" ht="30" x14ac:dyDescent="0.25">
      <c r="A22" s="16" t="s">
        <v>172</v>
      </c>
      <c r="B22" s="16" t="s">
        <v>24</v>
      </c>
      <c r="C22" s="16" t="s">
        <v>176</v>
      </c>
      <c r="D22" s="17">
        <v>45349.418182870402</v>
      </c>
      <c r="E22" s="21">
        <v>39360</v>
      </c>
      <c r="F22" s="16" t="s">
        <v>70</v>
      </c>
      <c r="G22" s="16" t="s">
        <v>71</v>
      </c>
      <c r="H22" s="16" t="s">
        <v>25</v>
      </c>
      <c r="I22" s="16" t="s">
        <v>26</v>
      </c>
      <c r="J22" s="16"/>
      <c r="K22" s="16"/>
      <c r="L22" s="16"/>
      <c r="M22" s="16"/>
      <c r="N22" s="16"/>
      <c r="O22" s="16"/>
      <c r="P22" s="16"/>
      <c r="Q22" s="16"/>
      <c r="R22" s="16" t="s">
        <v>69</v>
      </c>
      <c r="S22" s="16"/>
      <c r="T22" s="16"/>
      <c r="U22" s="16"/>
      <c r="V22" s="19">
        <v>45349.418182870402</v>
      </c>
      <c r="W22" s="16"/>
      <c r="X22" s="19">
        <v>45778</v>
      </c>
    </row>
    <row r="23" spans="1:24" s="2" customFormat="1" ht="30" x14ac:dyDescent="0.25">
      <c r="A23" s="16" t="s">
        <v>172</v>
      </c>
      <c r="B23" s="16" t="s">
        <v>24</v>
      </c>
      <c r="C23" s="16" t="s">
        <v>152</v>
      </c>
      <c r="D23" s="17">
        <v>45306</v>
      </c>
      <c r="E23" s="21">
        <v>266200</v>
      </c>
      <c r="F23" s="16" t="s">
        <v>153</v>
      </c>
      <c r="G23" s="16" t="s">
        <v>154</v>
      </c>
      <c r="H23" s="16" t="s">
        <v>26</v>
      </c>
      <c r="I23" s="16" t="s">
        <v>26</v>
      </c>
      <c r="J23" s="16"/>
      <c r="K23" s="16"/>
      <c r="L23" s="16"/>
      <c r="M23" s="16"/>
      <c r="N23" s="16"/>
      <c r="O23" s="16"/>
      <c r="P23" s="16"/>
      <c r="Q23" s="16"/>
      <c r="R23" s="16" t="s">
        <v>151</v>
      </c>
      <c r="S23" s="16"/>
      <c r="T23" s="16"/>
      <c r="U23" s="16"/>
      <c r="V23" s="19">
        <v>45306</v>
      </c>
      <c r="W23" s="16"/>
      <c r="X23" s="19">
        <v>45487</v>
      </c>
    </row>
    <row r="24" spans="1:24" s="2" customFormat="1" ht="30" x14ac:dyDescent="0.25">
      <c r="A24" s="16" t="s">
        <v>172</v>
      </c>
      <c r="B24" s="16" t="s">
        <v>24</v>
      </c>
      <c r="C24" s="16" t="s">
        <v>186</v>
      </c>
      <c r="D24" s="17">
        <v>45293.495613425897</v>
      </c>
      <c r="E24" s="21">
        <v>204678.38</v>
      </c>
      <c r="F24" s="16" t="s">
        <v>142</v>
      </c>
      <c r="G24" s="16" t="s">
        <v>143</v>
      </c>
      <c r="H24" s="16" t="s">
        <v>25</v>
      </c>
      <c r="I24" s="16" t="s">
        <v>26</v>
      </c>
      <c r="J24" s="16"/>
      <c r="K24" s="16"/>
      <c r="L24" s="16"/>
      <c r="M24" s="16"/>
      <c r="N24" s="16"/>
      <c r="O24" s="16"/>
      <c r="P24" s="16"/>
      <c r="Q24" s="16"/>
      <c r="R24" s="16" t="s">
        <v>141</v>
      </c>
      <c r="S24" s="16"/>
      <c r="T24" s="16"/>
      <c r="U24" s="16"/>
      <c r="V24" s="19">
        <v>45293.495613425897</v>
      </c>
      <c r="W24" s="16"/>
      <c r="X24" s="19">
        <v>45443</v>
      </c>
    </row>
    <row r="25" spans="1:24" s="2" customFormat="1" ht="30" x14ac:dyDescent="0.25">
      <c r="A25" s="16" t="s">
        <v>172</v>
      </c>
      <c r="B25" s="16" t="s">
        <v>24</v>
      </c>
      <c r="C25" s="16" t="s">
        <v>187</v>
      </c>
      <c r="D25" s="17">
        <v>45295.493923611102</v>
      </c>
      <c r="E25" s="21">
        <v>65972.679999999993</v>
      </c>
      <c r="F25" s="16" t="s">
        <v>89</v>
      </c>
      <c r="G25" s="16" t="s">
        <v>90</v>
      </c>
      <c r="H25" s="16" t="s">
        <v>25</v>
      </c>
      <c r="I25" s="16" t="s">
        <v>26</v>
      </c>
      <c r="J25" s="16"/>
      <c r="K25" s="16"/>
      <c r="L25" s="16"/>
      <c r="M25" s="16"/>
      <c r="N25" s="16"/>
      <c r="O25" s="16"/>
      <c r="P25" s="16"/>
      <c r="Q25" s="16"/>
      <c r="R25" s="16" t="s">
        <v>88</v>
      </c>
      <c r="S25" s="16"/>
      <c r="T25" s="16"/>
      <c r="U25" s="16"/>
      <c r="V25" s="19">
        <v>45295.493923611102</v>
      </c>
      <c r="W25" s="16"/>
      <c r="X25" s="19">
        <v>45511</v>
      </c>
    </row>
    <row r="26" spans="1:24" s="2" customFormat="1" ht="30" x14ac:dyDescent="0.25">
      <c r="A26" s="16" t="s">
        <v>172</v>
      </c>
      <c r="B26" s="16" t="s">
        <v>24</v>
      </c>
      <c r="C26" s="16" t="s">
        <v>108</v>
      </c>
      <c r="D26" s="17">
        <v>45299.453055555598</v>
      </c>
      <c r="E26" s="21">
        <v>104984</v>
      </c>
      <c r="F26" s="16" t="s">
        <v>112</v>
      </c>
      <c r="G26" s="16" t="s">
        <v>113</v>
      </c>
      <c r="H26" s="16" t="s">
        <v>25</v>
      </c>
      <c r="I26" s="16" t="s">
        <v>26</v>
      </c>
      <c r="J26" s="16"/>
      <c r="K26" s="16"/>
      <c r="L26" s="16"/>
      <c r="M26" s="16"/>
      <c r="N26" s="16"/>
      <c r="O26" s="16"/>
      <c r="P26" s="16"/>
      <c r="Q26" s="16"/>
      <c r="R26" s="16" t="s">
        <v>111</v>
      </c>
      <c r="S26" s="16"/>
      <c r="T26" s="16"/>
      <c r="U26" s="16"/>
      <c r="V26" s="19">
        <v>45299.453055555598</v>
      </c>
      <c r="W26" s="16"/>
      <c r="X26" s="19">
        <v>45535</v>
      </c>
    </row>
    <row r="27" spans="1:24" s="2" customFormat="1" ht="30" x14ac:dyDescent="0.25">
      <c r="A27" s="16" t="s">
        <v>172</v>
      </c>
      <c r="B27" s="16" t="s">
        <v>24</v>
      </c>
      <c r="C27" s="16" t="s">
        <v>108</v>
      </c>
      <c r="D27" s="17">
        <v>45301.712314814802</v>
      </c>
      <c r="E27" s="21">
        <v>101834.7</v>
      </c>
      <c r="F27" s="16" t="s">
        <v>109</v>
      </c>
      <c r="G27" s="16" t="s">
        <v>110</v>
      </c>
      <c r="H27" s="16" t="s">
        <v>25</v>
      </c>
      <c r="I27" s="16" t="s">
        <v>26</v>
      </c>
      <c r="J27" s="16"/>
      <c r="K27" s="16"/>
      <c r="L27" s="16"/>
      <c r="M27" s="16"/>
      <c r="N27" s="16"/>
      <c r="O27" s="16"/>
      <c r="P27" s="16"/>
      <c r="Q27" s="16"/>
      <c r="R27" s="16" t="s">
        <v>107</v>
      </c>
      <c r="S27" s="16"/>
      <c r="T27" s="16"/>
      <c r="U27" s="16"/>
      <c r="V27" s="19">
        <v>45301.712314814802</v>
      </c>
      <c r="W27" s="16"/>
      <c r="X27" s="19">
        <v>45535</v>
      </c>
    </row>
    <row r="28" spans="1:24" s="2" customFormat="1" ht="30" x14ac:dyDescent="0.25">
      <c r="A28" s="16" t="s">
        <v>172</v>
      </c>
      <c r="B28" s="16" t="s">
        <v>24</v>
      </c>
      <c r="C28" s="16" t="s">
        <v>188</v>
      </c>
      <c r="D28" s="17">
        <v>45316.038912037002</v>
      </c>
      <c r="E28" s="21">
        <v>44823.9</v>
      </c>
      <c r="F28" s="16" t="s">
        <v>73</v>
      </c>
      <c r="G28" s="16" t="s">
        <v>74</v>
      </c>
      <c r="H28" s="16" t="s">
        <v>25</v>
      </c>
      <c r="I28" s="16" t="s">
        <v>26</v>
      </c>
      <c r="J28" s="16"/>
      <c r="K28" s="16"/>
      <c r="L28" s="16"/>
      <c r="M28" s="16"/>
      <c r="N28" s="16"/>
      <c r="O28" s="16"/>
      <c r="P28" s="16"/>
      <c r="Q28" s="16"/>
      <c r="R28" s="16" t="s">
        <v>72</v>
      </c>
      <c r="S28" s="16"/>
      <c r="T28" s="16"/>
      <c r="U28" s="16"/>
      <c r="V28" s="19">
        <v>45316.038912037002</v>
      </c>
      <c r="W28" s="16"/>
      <c r="X28" s="19">
        <v>45565</v>
      </c>
    </row>
    <row r="29" spans="1:24" s="2" customFormat="1" ht="38.450000000000003" customHeight="1" x14ac:dyDescent="0.25">
      <c r="A29" s="16" t="s">
        <v>172</v>
      </c>
      <c r="B29" s="16" t="s">
        <v>24</v>
      </c>
      <c r="C29" s="16" t="s">
        <v>163</v>
      </c>
      <c r="D29" s="17">
        <v>45292</v>
      </c>
      <c r="E29" s="21">
        <v>10000000</v>
      </c>
      <c r="F29" s="16" t="s">
        <v>164</v>
      </c>
      <c r="G29" s="16" t="s">
        <v>165</v>
      </c>
      <c r="H29" s="16" t="s">
        <v>26</v>
      </c>
      <c r="I29" s="16" t="s">
        <v>26</v>
      </c>
      <c r="J29" s="16" t="s">
        <v>158</v>
      </c>
      <c r="K29" s="16" t="s">
        <v>166</v>
      </c>
      <c r="L29" s="16" t="s">
        <v>167</v>
      </c>
      <c r="M29" s="16">
        <v>3</v>
      </c>
      <c r="N29" s="16" t="s">
        <v>168</v>
      </c>
      <c r="O29" s="16" t="s">
        <v>169</v>
      </c>
      <c r="P29" s="16" t="s">
        <v>170</v>
      </c>
      <c r="Q29" s="16" t="s">
        <v>171</v>
      </c>
      <c r="R29" s="16" t="s">
        <v>162</v>
      </c>
      <c r="S29" s="16"/>
      <c r="T29" s="16"/>
      <c r="U29" s="16"/>
      <c r="V29" s="19">
        <v>45292</v>
      </c>
      <c r="W29" s="16"/>
      <c r="X29" s="19">
        <v>46387</v>
      </c>
    </row>
    <row r="30" spans="1:24" s="2" customFormat="1" ht="45" x14ac:dyDescent="0.25">
      <c r="A30" s="16" t="s">
        <v>172</v>
      </c>
      <c r="B30" s="16" t="s">
        <v>24</v>
      </c>
      <c r="C30" s="16" t="s">
        <v>177</v>
      </c>
      <c r="D30" s="17">
        <v>45299</v>
      </c>
      <c r="E30" s="21">
        <v>117254.5</v>
      </c>
      <c r="F30" s="16" t="s">
        <v>118</v>
      </c>
      <c r="G30" s="16" t="s">
        <v>119</v>
      </c>
      <c r="H30" s="16" t="s">
        <v>26</v>
      </c>
      <c r="I30" s="16" t="s">
        <v>26</v>
      </c>
      <c r="J30" s="16"/>
      <c r="K30" s="16"/>
      <c r="L30" s="16"/>
      <c r="M30" s="16"/>
      <c r="N30" s="16"/>
      <c r="O30" s="16"/>
      <c r="P30" s="16"/>
      <c r="Q30" s="16"/>
      <c r="R30" s="16" t="s">
        <v>117</v>
      </c>
      <c r="S30" s="16"/>
      <c r="T30" s="16"/>
      <c r="U30" s="16"/>
      <c r="V30" s="19">
        <v>45299</v>
      </c>
      <c r="W30" s="16"/>
      <c r="X30" s="19">
        <v>45665</v>
      </c>
    </row>
    <row r="31" spans="1:24" s="2" customFormat="1" ht="45" x14ac:dyDescent="0.25">
      <c r="A31" s="16" t="s">
        <v>172</v>
      </c>
      <c r="B31" s="16" t="s">
        <v>24</v>
      </c>
      <c r="C31" s="16" t="s">
        <v>178</v>
      </c>
      <c r="D31" s="17">
        <v>45293.427280092597</v>
      </c>
      <c r="E31" s="21">
        <v>62145.58</v>
      </c>
      <c r="F31" s="16" t="s">
        <v>65</v>
      </c>
      <c r="G31" s="16" t="s">
        <v>66</v>
      </c>
      <c r="H31" s="16" t="s">
        <v>25</v>
      </c>
      <c r="I31" s="16" t="s">
        <v>26</v>
      </c>
      <c r="J31" s="16"/>
      <c r="K31" s="16"/>
      <c r="L31" s="16"/>
      <c r="M31" s="16"/>
      <c r="N31" s="16"/>
      <c r="O31" s="16"/>
      <c r="P31" s="16"/>
      <c r="Q31" s="16"/>
      <c r="R31" s="16" t="s">
        <v>64</v>
      </c>
      <c r="S31" s="16"/>
      <c r="T31" s="16"/>
      <c r="U31" s="16"/>
      <c r="V31" s="19">
        <v>45293.427280092597</v>
      </c>
      <c r="W31" s="16"/>
      <c r="X31" s="19">
        <v>45376</v>
      </c>
    </row>
    <row r="32" spans="1:24" s="2" customFormat="1" ht="45" x14ac:dyDescent="0.25">
      <c r="A32" s="16" t="s">
        <v>172</v>
      </c>
      <c r="B32" s="16" t="s">
        <v>24</v>
      </c>
      <c r="C32" s="16" t="s">
        <v>178</v>
      </c>
      <c r="D32" s="17">
        <v>45293.560231481497</v>
      </c>
      <c r="E32" s="21">
        <v>38483.5</v>
      </c>
      <c r="F32" s="16" t="s">
        <v>31</v>
      </c>
      <c r="G32" s="16" t="s">
        <v>32</v>
      </c>
      <c r="H32" s="16" t="s">
        <v>25</v>
      </c>
      <c r="I32" s="16" t="s">
        <v>26</v>
      </c>
      <c r="J32" s="16"/>
      <c r="K32" s="16"/>
      <c r="L32" s="16"/>
      <c r="M32" s="16"/>
      <c r="N32" s="16"/>
      <c r="O32" s="16"/>
      <c r="P32" s="16"/>
      <c r="Q32" s="16"/>
      <c r="R32" s="16" t="s">
        <v>68</v>
      </c>
      <c r="S32" s="16"/>
      <c r="T32" s="16"/>
      <c r="U32" s="16"/>
      <c r="V32" s="19">
        <v>45293.560231481497</v>
      </c>
      <c r="W32" s="16"/>
      <c r="X32" s="19">
        <v>45376</v>
      </c>
    </row>
    <row r="33" spans="1:24" s="2" customFormat="1" ht="45" x14ac:dyDescent="0.25">
      <c r="A33" s="16" t="s">
        <v>172</v>
      </c>
      <c r="B33" s="16" t="s">
        <v>24</v>
      </c>
      <c r="C33" s="16" t="s">
        <v>178</v>
      </c>
      <c r="D33" s="17">
        <v>45293.565416666701</v>
      </c>
      <c r="E33" s="21">
        <v>36174.6</v>
      </c>
      <c r="F33" s="16" t="s">
        <v>57</v>
      </c>
      <c r="G33" s="16" t="s">
        <v>58</v>
      </c>
      <c r="H33" s="16" t="s">
        <v>25</v>
      </c>
      <c r="I33" s="16" t="s">
        <v>26</v>
      </c>
      <c r="J33" s="16"/>
      <c r="K33" s="16"/>
      <c r="L33" s="16"/>
      <c r="M33" s="16"/>
      <c r="N33" s="16"/>
      <c r="O33" s="16"/>
      <c r="P33" s="16"/>
      <c r="Q33" s="16"/>
      <c r="R33" s="16" t="s">
        <v>56</v>
      </c>
      <c r="S33" s="16"/>
      <c r="T33" s="16"/>
      <c r="U33" s="16"/>
      <c r="V33" s="19">
        <v>45293.565416666701</v>
      </c>
      <c r="W33" s="16"/>
      <c r="X33" s="19">
        <v>45376</v>
      </c>
    </row>
    <row r="34" spans="1:24" s="2" customFormat="1" ht="45" x14ac:dyDescent="0.25">
      <c r="A34" s="16" t="s">
        <v>172</v>
      </c>
      <c r="B34" s="16" t="s">
        <v>24</v>
      </c>
      <c r="C34" s="16" t="s">
        <v>178</v>
      </c>
      <c r="D34" s="17">
        <v>45293.5781712963</v>
      </c>
      <c r="E34" s="21">
        <v>36174.6</v>
      </c>
      <c r="F34" s="16" t="s">
        <v>57</v>
      </c>
      <c r="G34" s="16" t="s">
        <v>58</v>
      </c>
      <c r="H34" s="16" t="s">
        <v>25</v>
      </c>
      <c r="I34" s="16" t="s">
        <v>26</v>
      </c>
      <c r="J34" s="16"/>
      <c r="K34" s="16"/>
      <c r="L34" s="16"/>
      <c r="M34" s="16"/>
      <c r="N34" s="16"/>
      <c r="O34" s="16"/>
      <c r="P34" s="16"/>
      <c r="Q34" s="16"/>
      <c r="R34" s="16" t="s">
        <v>59</v>
      </c>
      <c r="S34" s="16"/>
      <c r="T34" s="16"/>
      <c r="U34" s="16"/>
      <c r="V34" s="19">
        <v>45293.5781712963</v>
      </c>
      <c r="W34" s="16"/>
      <c r="X34" s="19">
        <v>45376</v>
      </c>
    </row>
    <row r="35" spans="1:24" s="2" customFormat="1" ht="45" x14ac:dyDescent="0.25">
      <c r="A35" s="16" t="s">
        <v>172</v>
      </c>
      <c r="B35" s="16" t="s">
        <v>24</v>
      </c>
      <c r="C35" s="16" t="s">
        <v>178</v>
      </c>
      <c r="D35" s="17">
        <v>45293.581446759301</v>
      </c>
      <c r="E35" s="21">
        <v>36512.300000000003</v>
      </c>
      <c r="F35" s="16" t="s">
        <v>62</v>
      </c>
      <c r="G35" s="16" t="s">
        <v>63</v>
      </c>
      <c r="H35" s="16" t="s">
        <v>25</v>
      </c>
      <c r="I35" s="16" t="s">
        <v>26</v>
      </c>
      <c r="J35" s="16"/>
      <c r="K35" s="16"/>
      <c r="L35" s="16"/>
      <c r="M35" s="16"/>
      <c r="N35" s="16"/>
      <c r="O35" s="16"/>
      <c r="P35" s="16"/>
      <c r="Q35" s="16"/>
      <c r="R35" s="16" t="s">
        <v>61</v>
      </c>
      <c r="S35" s="16"/>
      <c r="T35" s="16"/>
      <c r="U35" s="16"/>
      <c r="V35" s="19">
        <v>45293.581446759301</v>
      </c>
      <c r="W35" s="16"/>
      <c r="X35" s="19">
        <v>45376</v>
      </c>
    </row>
    <row r="36" spans="1:24" s="2" customFormat="1" ht="45" x14ac:dyDescent="0.25">
      <c r="A36" s="16" t="s">
        <v>172</v>
      </c>
      <c r="B36" s="16" t="s">
        <v>24</v>
      </c>
      <c r="C36" s="16" t="s">
        <v>178</v>
      </c>
      <c r="D36" s="17">
        <v>45293.594479166699</v>
      </c>
      <c r="E36" s="21">
        <v>36174.6</v>
      </c>
      <c r="F36" s="16" t="s">
        <v>57</v>
      </c>
      <c r="G36" s="16" t="s">
        <v>58</v>
      </c>
      <c r="H36" s="16" t="s">
        <v>25</v>
      </c>
      <c r="I36" s="16" t="s">
        <v>26</v>
      </c>
      <c r="J36" s="16"/>
      <c r="K36" s="16"/>
      <c r="L36" s="16"/>
      <c r="M36" s="16"/>
      <c r="N36" s="16"/>
      <c r="O36" s="16"/>
      <c r="P36" s="16"/>
      <c r="Q36" s="16"/>
      <c r="R36" s="16" t="s">
        <v>60</v>
      </c>
      <c r="S36" s="16"/>
      <c r="T36" s="16"/>
      <c r="U36" s="16"/>
      <c r="V36" s="19">
        <v>45293.594479166699</v>
      </c>
      <c r="W36" s="16"/>
      <c r="X36" s="19">
        <v>45376</v>
      </c>
    </row>
    <row r="37" spans="1:24" s="2" customFormat="1" ht="30" x14ac:dyDescent="0.25">
      <c r="A37" s="16" t="s">
        <v>172</v>
      </c>
      <c r="B37" s="16" t="s">
        <v>24</v>
      </c>
      <c r="C37" s="16" t="s">
        <v>148</v>
      </c>
      <c r="D37" s="17">
        <v>45320</v>
      </c>
      <c r="E37" s="21">
        <v>220340.77</v>
      </c>
      <c r="F37" s="16" t="s">
        <v>149</v>
      </c>
      <c r="G37" s="16" t="s">
        <v>150</v>
      </c>
      <c r="H37" s="16" t="s">
        <v>26</v>
      </c>
      <c r="I37" s="16" t="s">
        <v>26</v>
      </c>
      <c r="J37" s="16"/>
      <c r="K37" s="16"/>
      <c r="L37" s="16"/>
      <c r="M37" s="16"/>
      <c r="N37" s="16"/>
      <c r="O37" s="16"/>
      <c r="P37" s="16"/>
      <c r="Q37" s="16"/>
      <c r="R37" s="16" t="s">
        <v>147</v>
      </c>
      <c r="S37" s="16"/>
      <c r="T37" s="16"/>
      <c r="U37" s="16"/>
      <c r="V37" s="19">
        <v>45320</v>
      </c>
      <c r="W37" s="16"/>
      <c r="X37" s="19">
        <v>45838</v>
      </c>
    </row>
    <row r="38" spans="1:24" s="2" customFormat="1" ht="60" x14ac:dyDescent="0.25">
      <c r="A38" s="16" t="s">
        <v>172</v>
      </c>
      <c r="B38" s="16" t="s">
        <v>24</v>
      </c>
      <c r="C38" s="16" t="s">
        <v>192</v>
      </c>
      <c r="D38" s="17">
        <v>45295.512488425898</v>
      </c>
      <c r="E38" s="21">
        <v>38483.5</v>
      </c>
      <c r="F38" s="16" t="s">
        <v>31</v>
      </c>
      <c r="G38" s="16" t="s">
        <v>32</v>
      </c>
      <c r="H38" s="16" t="s">
        <v>25</v>
      </c>
      <c r="I38" s="16" t="s">
        <v>26</v>
      </c>
      <c r="J38" s="16"/>
      <c r="K38" s="16"/>
      <c r="L38" s="16"/>
      <c r="M38" s="16"/>
      <c r="N38" s="16"/>
      <c r="O38" s="16"/>
      <c r="P38" s="16"/>
      <c r="Q38" s="16"/>
      <c r="R38" s="16" t="s">
        <v>67</v>
      </c>
      <c r="S38" s="16"/>
      <c r="T38" s="16"/>
      <c r="U38" s="16"/>
      <c r="V38" s="19">
        <v>45295.512488425898</v>
      </c>
      <c r="W38" s="16"/>
      <c r="X38" s="19">
        <v>45376</v>
      </c>
    </row>
    <row r="39" spans="1:24" s="2" customFormat="1" ht="30" x14ac:dyDescent="0.25">
      <c r="A39" s="16" t="s">
        <v>172</v>
      </c>
      <c r="B39" s="16" t="s">
        <v>24</v>
      </c>
      <c r="C39" s="16" t="s">
        <v>179</v>
      </c>
      <c r="D39" s="17">
        <v>45349.4308564815</v>
      </c>
      <c r="E39" s="21">
        <v>121000</v>
      </c>
      <c r="F39" s="16" t="s">
        <v>81</v>
      </c>
      <c r="G39" s="16" t="s">
        <v>82</v>
      </c>
      <c r="H39" s="16" t="s">
        <v>25</v>
      </c>
      <c r="I39" s="16" t="s">
        <v>26</v>
      </c>
      <c r="J39" s="16"/>
      <c r="K39" s="16"/>
      <c r="L39" s="16"/>
      <c r="M39" s="16"/>
      <c r="N39" s="16"/>
      <c r="O39" s="16"/>
      <c r="P39" s="16"/>
      <c r="Q39" s="16"/>
      <c r="R39" s="16" t="s">
        <v>120</v>
      </c>
      <c r="S39" s="16"/>
      <c r="T39" s="16"/>
      <c r="U39" s="16"/>
      <c r="V39" s="19">
        <v>45349.4308564815</v>
      </c>
      <c r="W39" s="16"/>
      <c r="X39" s="19">
        <v>45530</v>
      </c>
    </row>
    <row r="40" spans="1:24" s="2" customFormat="1" ht="30" x14ac:dyDescent="0.25">
      <c r="A40" s="16" t="s">
        <v>172</v>
      </c>
      <c r="B40" s="16" t="s">
        <v>24</v>
      </c>
      <c r="C40" s="16" t="s">
        <v>189</v>
      </c>
      <c r="D40" s="17">
        <v>45292</v>
      </c>
      <c r="E40" s="21">
        <v>602432.13</v>
      </c>
      <c r="F40" s="16" t="s">
        <v>160</v>
      </c>
      <c r="G40" s="16" t="s">
        <v>161</v>
      </c>
      <c r="H40" s="16" t="s">
        <v>26</v>
      </c>
      <c r="I40" s="16" t="s">
        <v>26</v>
      </c>
      <c r="J40" s="16" t="s">
        <v>158</v>
      </c>
      <c r="K40" s="16"/>
      <c r="L40" s="16"/>
      <c r="M40" s="16"/>
      <c r="N40" s="16"/>
      <c r="O40" s="16"/>
      <c r="P40" s="16"/>
      <c r="Q40" s="16"/>
      <c r="R40" s="16" t="s">
        <v>159</v>
      </c>
      <c r="S40" s="16"/>
      <c r="T40" s="16"/>
      <c r="U40" s="16"/>
      <c r="V40" s="19">
        <v>45292</v>
      </c>
      <c r="W40" s="16"/>
      <c r="X40" s="19">
        <v>46387</v>
      </c>
    </row>
    <row r="41" spans="1:24" s="2" customFormat="1" ht="30" x14ac:dyDescent="0.25">
      <c r="A41" s="16" t="s">
        <v>172</v>
      </c>
      <c r="B41" s="16" t="s">
        <v>24</v>
      </c>
      <c r="C41" s="16" t="s">
        <v>123</v>
      </c>
      <c r="D41" s="17">
        <v>45315</v>
      </c>
      <c r="E41" s="21">
        <v>165000</v>
      </c>
      <c r="F41" s="16" t="s">
        <v>124</v>
      </c>
      <c r="G41" s="16" t="s">
        <v>125</v>
      </c>
      <c r="H41" s="16" t="s">
        <v>26</v>
      </c>
      <c r="I41" s="16" t="s">
        <v>26</v>
      </c>
      <c r="J41" s="16"/>
      <c r="K41" s="16"/>
      <c r="L41" s="16"/>
      <c r="M41" s="16"/>
      <c r="N41" s="16"/>
      <c r="O41" s="16"/>
      <c r="P41" s="16"/>
      <c r="Q41" s="16"/>
      <c r="R41" s="16" t="s">
        <v>122</v>
      </c>
      <c r="S41" s="16"/>
      <c r="T41" s="16"/>
      <c r="U41" s="16"/>
      <c r="V41" s="19">
        <v>45315</v>
      </c>
      <c r="W41" s="16"/>
      <c r="X41" s="19">
        <v>45680</v>
      </c>
    </row>
    <row r="42" spans="1:24" s="2" customFormat="1" x14ac:dyDescent="0.25">
      <c r="A42" s="16" t="s">
        <v>172</v>
      </c>
      <c r="B42" s="16" t="s">
        <v>24</v>
      </c>
      <c r="C42" s="16" t="s">
        <v>371</v>
      </c>
      <c r="D42" s="17">
        <v>45331.4537962963</v>
      </c>
      <c r="E42" s="21">
        <f>795438*1.1</f>
        <v>874981.8</v>
      </c>
      <c r="F42" s="22" t="s">
        <v>156</v>
      </c>
      <c r="G42" s="16" t="s">
        <v>157</v>
      </c>
      <c r="H42" s="16" t="s">
        <v>25</v>
      </c>
      <c r="I42" s="16" t="s">
        <v>25</v>
      </c>
      <c r="J42" s="16"/>
      <c r="K42" s="16"/>
      <c r="L42" s="16"/>
      <c r="M42" s="16"/>
      <c r="N42" s="16"/>
      <c r="O42" s="16"/>
      <c r="P42" s="16"/>
      <c r="Q42" s="16"/>
      <c r="R42" s="16" t="s">
        <v>155</v>
      </c>
      <c r="S42" s="16"/>
      <c r="T42" s="16"/>
      <c r="U42" s="16"/>
      <c r="V42" s="19">
        <v>45331.4537962963</v>
      </c>
      <c r="W42" s="16"/>
      <c r="X42" s="19">
        <v>45345</v>
      </c>
    </row>
    <row r="43" spans="1:24" s="2" customFormat="1" ht="45" x14ac:dyDescent="0.25">
      <c r="A43" s="16" t="s">
        <v>172</v>
      </c>
      <c r="B43" s="16" t="s">
        <v>24</v>
      </c>
      <c r="C43" s="16" t="s">
        <v>190</v>
      </c>
      <c r="D43" s="17">
        <v>45306</v>
      </c>
      <c r="E43" s="21">
        <v>10792.5</v>
      </c>
      <c r="F43" s="16" t="s">
        <v>35</v>
      </c>
      <c r="G43" s="16" t="s">
        <v>193</v>
      </c>
      <c r="H43" s="16" t="s">
        <v>26</v>
      </c>
      <c r="I43" s="16" t="s">
        <v>26</v>
      </c>
      <c r="J43" s="16"/>
      <c r="K43" s="16"/>
      <c r="L43" s="16"/>
      <c r="M43" s="16"/>
      <c r="N43" s="16"/>
      <c r="O43" s="16"/>
      <c r="P43" s="16"/>
      <c r="Q43" s="16"/>
      <c r="R43" s="16" t="s">
        <v>34</v>
      </c>
      <c r="S43" s="16"/>
      <c r="T43" s="16"/>
      <c r="U43" s="16"/>
      <c r="V43" s="19">
        <v>45306</v>
      </c>
      <c r="W43" s="16"/>
      <c r="X43" s="19">
        <v>45324</v>
      </c>
    </row>
    <row r="44" spans="1:24" s="2" customFormat="1" ht="45" x14ac:dyDescent="0.25">
      <c r="A44" s="16" t="s">
        <v>172</v>
      </c>
      <c r="B44" s="16" t="s">
        <v>24</v>
      </c>
      <c r="C44" s="16" t="s">
        <v>190</v>
      </c>
      <c r="D44" s="17">
        <v>45306</v>
      </c>
      <c r="E44" s="21">
        <v>10792.5</v>
      </c>
      <c r="F44" s="16" t="s">
        <v>28</v>
      </c>
      <c r="G44" s="16" t="s">
        <v>29</v>
      </c>
      <c r="H44" s="16" t="s">
        <v>26</v>
      </c>
      <c r="I44" s="16" t="s">
        <v>26</v>
      </c>
      <c r="J44" s="16"/>
      <c r="K44" s="16"/>
      <c r="L44" s="16"/>
      <c r="M44" s="16"/>
      <c r="N44" s="16"/>
      <c r="O44" s="16"/>
      <c r="P44" s="16"/>
      <c r="Q44" s="16"/>
      <c r="R44" s="16" t="s">
        <v>27</v>
      </c>
      <c r="S44" s="16"/>
      <c r="T44" s="16"/>
      <c r="U44" s="16"/>
      <c r="V44" s="19">
        <v>45306</v>
      </c>
      <c r="W44" s="16"/>
      <c r="X44" s="19">
        <v>45324</v>
      </c>
    </row>
    <row r="45" spans="1:24" s="2" customFormat="1" ht="45" x14ac:dyDescent="0.25">
      <c r="A45" s="16" t="s">
        <v>172</v>
      </c>
      <c r="B45" s="16" t="s">
        <v>24</v>
      </c>
      <c r="C45" s="16" t="s">
        <v>190</v>
      </c>
      <c r="D45" s="17">
        <v>45306</v>
      </c>
      <c r="E45" s="21">
        <v>10792.5</v>
      </c>
      <c r="F45" s="16" t="s">
        <v>31</v>
      </c>
      <c r="G45" s="16" t="s">
        <v>32</v>
      </c>
      <c r="H45" s="16" t="s">
        <v>26</v>
      </c>
      <c r="I45" s="16" t="s">
        <v>26</v>
      </c>
      <c r="J45" s="16"/>
      <c r="K45" s="16"/>
      <c r="L45" s="16"/>
      <c r="M45" s="16"/>
      <c r="N45" s="16"/>
      <c r="O45" s="16"/>
      <c r="P45" s="16"/>
      <c r="Q45" s="16"/>
      <c r="R45" s="16" t="s">
        <v>30</v>
      </c>
      <c r="S45" s="16"/>
      <c r="T45" s="16"/>
      <c r="U45" s="16"/>
      <c r="V45" s="19">
        <v>45306</v>
      </c>
      <c r="W45" s="16"/>
      <c r="X45" s="19">
        <v>45324</v>
      </c>
    </row>
    <row r="46" spans="1:24" s="2" customFormat="1" ht="45" x14ac:dyDescent="0.25">
      <c r="A46" s="16" t="s">
        <v>172</v>
      </c>
      <c r="B46" s="16" t="s">
        <v>24</v>
      </c>
      <c r="C46" s="16" t="s">
        <v>190</v>
      </c>
      <c r="D46" s="17">
        <v>45306</v>
      </c>
      <c r="E46" s="21">
        <v>10792.5</v>
      </c>
      <c r="F46" s="16" t="s">
        <v>31</v>
      </c>
      <c r="G46" s="16" t="s">
        <v>32</v>
      </c>
      <c r="H46" s="16" t="s">
        <v>26</v>
      </c>
      <c r="I46" s="16" t="s">
        <v>26</v>
      </c>
      <c r="J46" s="16"/>
      <c r="K46" s="16"/>
      <c r="L46" s="16"/>
      <c r="M46" s="16"/>
      <c r="N46" s="16"/>
      <c r="O46" s="16"/>
      <c r="P46" s="16"/>
      <c r="Q46" s="16"/>
      <c r="R46" s="16" t="s">
        <v>33</v>
      </c>
      <c r="S46" s="16"/>
      <c r="T46" s="16"/>
      <c r="U46" s="16"/>
      <c r="V46" s="19">
        <v>45306</v>
      </c>
      <c r="W46" s="16"/>
      <c r="X46" s="19">
        <v>45324</v>
      </c>
    </row>
    <row r="47" spans="1:24" s="2" customFormat="1" ht="30" x14ac:dyDescent="0.25">
      <c r="A47" s="16" t="s">
        <v>172</v>
      </c>
      <c r="B47" s="16" t="s">
        <v>24</v>
      </c>
      <c r="C47" s="16" t="s">
        <v>191</v>
      </c>
      <c r="D47" s="17">
        <v>45315</v>
      </c>
      <c r="E47" s="21">
        <v>19250</v>
      </c>
      <c r="F47" s="16" t="s">
        <v>46</v>
      </c>
      <c r="G47" s="16" t="s">
        <v>47</v>
      </c>
      <c r="H47" s="16" t="s">
        <v>26</v>
      </c>
      <c r="I47" s="16" t="s">
        <v>26</v>
      </c>
      <c r="J47" s="16"/>
      <c r="K47" s="16"/>
      <c r="L47" s="16"/>
      <c r="M47" s="16"/>
      <c r="N47" s="16"/>
      <c r="O47" s="16"/>
      <c r="P47" s="16"/>
      <c r="Q47" s="16"/>
      <c r="R47" s="16" t="s">
        <v>45</v>
      </c>
      <c r="S47" s="16"/>
      <c r="T47" s="16"/>
      <c r="U47" s="16"/>
      <c r="V47" s="19">
        <v>45315</v>
      </c>
      <c r="W47" s="16"/>
      <c r="X47" s="19">
        <v>45497</v>
      </c>
    </row>
    <row r="48" spans="1:24" s="2" customFormat="1" ht="30" x14ac:dyDescent="0.25">
      <c r="A48" s="16" t="s">
        <v>172</v>
      </c>
      <c r="B48" s="16" t="s">
        <v>24</v>
      </c>
      <c r="C48" s="16" t="s">
        <v>53</v>
      </c>
      <c r="D48" s="17">
        <v>45335.548391203702</v>
      </c>
      <c r="E48" s="21">
        <v>34168</v>
      </c>
      <c r="F48" s="16" t="s">
        <v>54</v>
      </c>
      <c r="G48" s="16" t="s">
        <v>55</v>
      </c>
      <c r="H48" s="16" t="s">
        <v>25</v>
      </c>
      <c r="I48" s="16" t="s">
        <v>26</v>
      </c>
      <c r="J48" s="16"/>
      <c r="K48" s="16"/>
      <c r="L48" s="16"/>
      <c r="M48" s="16"/>
      <c r="N48" s="16"/>
      <c r="O48" s="16"/>
      <c r="P48" s="16"/>
      <c r="Q48" s="16"/>
      <c r="R48" s="16" t="s">
        <v>52</v>
      </c>
      <c r="S48" s="16"/>
      <c r="T48" s="16"/>
      <c r="U48" s="16"/>
      <c r="V48" s="19">
        <v>45335.548391203702</v>
      </c>
      <c r="W48" s="16"/>
      <c r="X48" s="19">
        <v>45629</v>
      </c>
    </row>
    <row r="49" spans="1:24" s="2" customFormat="1" ht="30" x14ac:dyDescent="0.25">
      <c r="A49" s="16" t="s">
        <v>172</v>
      </c>
      <c r="B49" s="16" t="s">
        <v>24</v>
      </c>
      <c r="C49" s="16" t="s">
        <v>194</v>
      </c>
      <c r="D49" s="17">
        <v>45352</v>
      </c>
      <c r="E49" s="21">
        <v>75000</v>
      </c>
      <c r="F49" s="16" t="s">
        <v>195</v>
      </c>
      <c r="G49" s="16" t="s">
        <v>196</v>
      </c>
      <c r="H49" s="16" t="s">
        <v>26</v>
      </c>
      <c r="I49" s="16" t="s">
        <v>26</v>
      </c>
      <c r="J49" s="16"/>
      <c r="K49" s="16"/>
      <c r="L49" s="16"/>
      <c r="M49" s="16"/>
      <c r="N49" s="16"/>
      <c r="O49" s="16"/>
      <c r="P49" s="16"/>
      <c r="Q49" s="16"/>
      <c r="R49" s="16" t="s">
        <v>197</v>
      </c>
      <c r="S49" s="16"/>
      <c r="T49" s="16"/>
      <c r="U49" s="16"/>
      <c r="V49" s="19">
        <v>45352</v>
      </c>
      <c r="W49" s="16"/>
      <c r="X49" s="19">
        <v>46082</v>
      </c>
    </row>
    <row r="50" spans="1:24" s="2" customFormat="1" ht="45" x14ac:dyDescent="0.25">
      <c r="A50" s="16" t="s">
        <v>172</v>
      </c>
      <c r="B50" s="16" t="s">
        <v>24</v>
      </c>
      <c r="C50" s="16" t="s">
        <v>198</v>
      </c>
      <c r="D50" s="17">
        <v>45352</v>
      </c>
      <c r="E50" s="21">
        <v>199597.77</v>
      </c>
      <c r="F50" s="16" t="s">
        <v>199</v>
      </c>
      <c r="G50" s="16" t="s">
        <v>200</v>
      </c>
      <c r="H50" s="16" t="s">
        <v>26</v>
      </c>
      <c r="I50" s="16" t="s">
        <v>26</v>
      </c>
      <c r="J50" s="16"/>
      <c r="K50" s="16"/>
      <c r="L50" s="16"/>
      <c r="M50" s="16"/>
      <c r="N50" s="16"/>
      <c r="O50" s="16"/>
      <c r="P50" s="16"/>
      <c r="Q50" s="16"/>
      <c r="R50" s="16" t="s">
        <v>201</v>
      </c>
      <c r="S50" s="16"/>
      <c r="T50" s="16"/>
      <c r="U50" s="16"/>
      <c r="V50" s="19">
        <v>45352</v>
      </c>
      <c r="W50" s="16"/>
      <c r="X50" s="19">
        <v>45748</v>
      </c>
    </row>
    <row r="51" spans="1:24" s="2" customFormat="1" ht="30" x14ac:dyDescent="0.25">
      <c r="A51" s="16" t="s">
        <v>172</v>
      </c>
      <c r="B51" s="16" t="s">
        <v>24</v>
      </c>
      <c r="C51" s="16" t="s">
        <v>36</v>
      </c>
      <c r="D51" s="17">
        <v>45352</v>
      </c>
      <c r="E51" s="21">
        <v>22000</v>
      </c>
      <c r="F51" s="16" t="s">
        <v>43</v>
      </c>
      <c r="G51" s="16" t="s">
        <v>44</v>
      </c>
      <c r="H51" s="16" t="s">
        <v>26</v>
      </c>
      <c r="I51" s="16" t="s">
        <v>26</v>
      </c>
      <c r="J51" s="16"/>
      <c r="K51" s="16"/>
      <c r="L51" s="16"/>
      <c r="M51" s="16"/>
      <c r="N51" s="16"/>
      <c r="O51" s="16"/>
      <c r="P51" s="16"/>
      <c r="Q51" s="16"/>
      <c r="R51" s="16" t="s">
        <v>202</v>
      </c>
      <c r="S51" s="16"/>
      <c r="T51" s="16"/>
      <c r="U51" s="16"/>
      <c r="V51" s="19">
        <v>45352</v>
      </c>
      <c r="W51" s="16"/>
      <c r="X51" s="19">
        <v>45747</v>
      </c>
    </row>
    <row r="52" spans="1:24" s="2" customFormat="1" ht="30" x14ac:dyDescent="0.25">
      <c r="A52" s="16" t="s">
        <v>172</v>
      </c>
      <c r="B52" s="16" t="s">
        <v>24</v>
      </c>
      <c r="C52" s="16" t="s">
        <v>203</v>
      </c>
      <c r="D52" s="17">
        <v>45352</v>
      </c>
      <c r="E52" s="21">
        <v>75000</v>
      </c>
      <c r="F52" s="16" t="s">
        <v>204</v>
      </c>
      <c r="G52" s="16" t="s">
        <v>205</v>
      </c>
      <c r="H52" s="16" t="s">
        <v>26</v>
      </c>
      <c r="I52" s="16" t="s">
        <v>26</v>
      </c>
      <c r="J52" s="16"/>
      <c r="K52" s="16"/>
      <c r="L52" s="16"/>
      <c r="M52" s="16"/>
      <c r="N52" s="16"/>
      <c r="O52" s="16"/>
      <c r="P52" s="16"/>
      <c r="Q52" s="16"/>
      <c r="R52" s="16" t="s">
        <v>206</v>
      </c>
      <c r="S52" s="16"/>
      <c r="T52" s="16"/>
      <c r="U52" s="16"/>
      <c r="V52" s="19">
        <v>45352</v>
      </c>
      <c r="W52" s="16"/>
      <c r="X52" s="19">
        <v>46082</v>
      </c>
    </row>
    <row r="53" spans="1:24" s="2" customFormat="1" x14ac:dyDescent="0.25">
      <c r="A53" s="16" t="s">
        <v>172</v>
      </c>
      <c r="B53" s="16" t="s">
        <v>24</v>
      </c>
      <c r="C53" s="16" t="s">
        <v>207</v>
      </c>
      <c r="D53" s="17">
        <v>45352</v>
      </c>
      <c r="E53" s="21">
        <v>16500</v>
      </c>
      <c r="F53" s="16" t="s">
        <v>208</v>
      </c>
      <c r="G53" s="16" t="s">
        <v>209</v>
      </c>
      <c r="H53" s="16" t="s">
        <v>26</v>
      </c>
      <c r="I53" s="16" t="s">
        <v>26</v>
      </c>
      <c r="J53" s="16"/>
      <c r="K53" s="16"/>
      <c r="L53" s="16"/>
      <c r="M53" s="16"/>
      <c r="N53" s="16"/>
      <c r="O53" s="16"/>
      <c r="P53" s="16"/>
      <c r="Q53" s="16"/>
      <c r="R53" s="16" t="s">
        <v>210</v>
      </c>
      <c r="S53" s="16"/>
      <c r="T53" s="16"/>
      <c r="U53" s="16"/>
      <c r="V53" s="19">
        <v>45352</v>
      </c>
      <c r="W53" s="16"/>
      <c r="X53" s="19">
        <v>45719</v>
      </c>
    </row>
    <row r="54" spans="1:24" s="2" customFormat="1" ht="30" x14ac:dyDescent="0.25">
      <c r="A54" s="16" t="s">
        <v>172</v>
      </c>
      <c r="B54" s="16" t="s">
        <v>24</v>
      </c>
      <c r="C54" s="16" t="s">
        <v>211</v>
      </c>
      <c r="D54" s="17">
        <v>45352.599259259303</v>
      </c>
      <c r="E54" s="21">
        <v>478872.25</v>
      </c>
      <c r="F54" s="16" t="s">
        <v>212</v>
      </c>
      <c r="G54" s="16" t="s">
        <v>213</v>
      </c>
      <c r="H54" s="16" t="s">
        <v>25</v>
      </c>
      <c r="I54" s="16" t="s">
        <v>26</v>
      </c>
      <c r="J54" s="16" t="s">
        <v>158</v>
      </c>
      <c r="K54" s="16"/>
      <c r="L54" s="16"/>
      <c r="M54" s="16"/>
      <c r="N54" s="16"/>
      <c r="O54" s="16"/>
      <c r="P54" s="16"/>
      <c r="Q54" s="16"/>
      <c r="R54" s="16" t="s">
        <v>214</v>
      </c>
      <c r="S54" s="16"/>
      <c r="T54" s="16"/>
      <c r="U54" s="16"/>
      <c r="V54" s="19">
        <v>45352.599259259303</v>
      </c>
      <c r="W54" s="16"/>
      <c r="X54" s="19">
        <v>45750</v>
      </c>
    </row>
    <row r="55" spans="1:24" s="2" customFormat="1" ht="30" x14ac:dyDescent="0.25">
      <c r="A55" s="16" t="s">
        <v>172</v>
      </c>
      <c r="B55" s="16" t="s">
        <v>24</v>
      </c>
      <c r="C55" s="16" t="s">
        <v>36</v>
      </c>
      <c r="D55" s="17">
        <v>45357</v>
      </c>
      <c r="E55" s="21">
        <v>90750</v>
      </c>
      <c r="F55" s="16" t="s">
        <v>215</v>
      </c>
      <c r="G55" s="16" t="s">
        <v>216</v>
      </c>
      <c r="H55" s="16" t="s">
        <v>26</v>
      </c>
      <c r="I55" s="16" t="s">
        <v>26</v>
      </c>
      <c r="J55" s="16"/>
      <c r="K55" s="16"/>
      <c r="L55" s="16"/>
      <c r="M55" s="16"/>
      <c r="N55" s="16"/>
      <c r="O55" s="16"/>
      <c r="P55" s="16"/>
      <c r="Q55" s="16"/>
      <c r="R55" s="16" t="s">
        <v>217</v>
      </c>
      <c r="S55" s="16"/>
      <c r="T55" s="16"/>
      <c r="U55" s="16"/>
      <c r="V55" s="19">
        <v>45357</v>
      </c>
      <c r="W55" s="16"/>
      <c r="X55" s="19">
        <v>45747</v>
      </c>
    </row>
    <row r="56" spans="1:24" s="2" customFormat="1" ht="30" x14ac:dyDescent="0.25">
      <c r="A56" s="16" t="s">
        <v>172</v>
      </c>
      <c r="B56" s="16" t="s">
        <v>24</v>
      </c>
      <c r="C56" s="16" t="s">
        <v>218</v>
      </c>
      <c r="D56" s="17">
        <v>45357.596539351798</v>
      </c>
      <c r="E56" s="21">
        <v>10934</v>
      </c>
      <c r="F56" s="16" t="s">
        <v>76</v>
      </c>
      <c r="G56" s="16" t="s">
        <v>77</v>
      </c>
      <c r="H56" s="16" t="s">
        <v>25</v>
      </c>
      <c r="I56" s="16" t="s">
        <v>26</v>
      </c>
      <c r="J56" s="16"/>
      <c r="K56" s="16"/>
      <c r="L56" s="16"/>
      <c r="M56" s="16"/>
      <c r="N56" s="16"/>
      <c r="O56" s="16"/>
      <c r="P56" s="16"/>
      <c r="Q56" s="16"/>
      <c r="R56" s="16" t="s">
        <v>219</v>
      </c>
      <c r="S56" s="16"/>
      <c r="T56" s="16"/>
      <c r="U56" s="16"/>
      <c r="V56" s="19">
        <v>45357.596539351798</v>
      </c>
      <c r="W56" s="16"/>
      <c r="X56" s="19">
        <v>45473</v>
      </c>
    </row>
    <row r="57" spans="1:24" s="2" customFormat="1" x14ac:dyDescent="0.25">
      <c r="A57" s="16" t="s">
        <v>172</v>
      </c>
      <c r="B57" s="16" t="s">
        <v>24</v>
      </c>
      <c r="C57" s="16" t="s">
        <v>220</v>
      </c>
      <c r="D57" s="17">
        <v>45359</v>
      </c>
      <c r="E57" s="21">
        <v>14784</v>
      </c>
      <c r="F57" s="16" t="s">
        <v>221</v>
      </c>
      <c r="G57" s="16" t="s">
        <v>222</v>
      </c>
      <c r="H57" s="16" t="s">
        <v>26</v>
      </c>
      <c r="I57" s="16" t="s">
        <v>26</v>
      </c>
      <c r="J57" s="16"/>
      <c r="K57" s="16"/>
      <c r="L57" s="16"/>
      <c r="M57" s="16"/>
      <c r="N57" s="16"/>
      <c r="O57" s="16"/>
      <c r="P57" s="16"/>
      <c r="Q57" s="16"/>
      <c r="R57" s="16" t="s">
        <v>223</v>
      </c>
      <c r="S57" s="16"/>
      <c r="T57" s="16"/>
      <c r="U57" s="16"/>
      <c r="V57" s="19">
        <v>45359</v>
      </c>
      <c r="W57" s="16"/>
      <c r="X57" s="19">
        <v>45429</v>
      </c>
    </row>
    <row r="58" spans="1:24" s="2" customFormat="1" ht="30" x14ac:dyDescent="0.25">
      <c r="A58" s="16" t="s">
        <v>172</v>
      </c>
      <c r="B58" s="16" t="s">
        <v>24</v>
      </c>
      <c r="C58" s="16" t="s">
        <v>224</v>
      </c>
      <c r="D58" s="17">
        <v>45359</v>
      </c>
      <c r="E58" s="21">
        <v>19800</v>
      </c>
      <c r="F58" s="16" t="s">
        <v>225</v>
      </c>
      <c r="G58" s="16" t="s">
        <v>226</v>
      </c>
      <c r="H58" s="16" t="s">
        <v>26</v>
      </c>
      <c r="I58" s="16" t="s">
        <v>26</v>
      </c>
      <c r="J58" s="16"/>
      <c r="K58" s="16"/>
      <c r="L58" s="16"/>
      <c r="M58" s="16"/>
      <c r="N58" s="16"/>
      <c r="O58" s="16"/>
      <c r="P58" s="16"/>
      <c r="Q58" s="16"/>
      <c r="R58" s="16" t="s">
        <v>227</v>
      </c>
      <c r="S58" s="16"/>
      <c r="T58" s="16"/>
      <c r="U58" s="16"/>
      <c r="V58" s="19">
        <v>45359</v>
      </c>
      <c r="W58" s="16"/>
      <c r="X58" s="19">
        <v>45627</v>
      </c>
    </row>
    <row r="59" spans="1:24" s="2" customFormat="1" ht="45" x14ac:dyDescent="0.25">
      <c r="A59" s="16" t="s">
        <v>172</v>
      </c>
      <c r="B59" s="16" t="s">
        <v>24</v>
      </c>
      <c r="C59" s="16" t="s">
        <v>228</v>
      </c>
      <c r="D59" s="17">
        <v>45359.582835648202</v>
      </c>
      <c r="E59" s="21">
        <v>43000</v>
      </c>
      <c r="F59" s="16" t="s">
        <v>229</v>
      </c>
      <c r="G59" s="16" t="s">
        <v>230</v>
      </c>
      <c r="H59" s="16" t="s">
        <v>25</v>
      </c>
      <c r="I59" s="16" t="s">
        <v>26</v>
      </c>
      <c r="J59" s="16"/>
      <c r="K59" s="16"/>
      <c r="L59" s="16"/>
      <c r="M59" s="16"/>
      <c r="N59" s="16"/>
      <c r="O59" s="16"/>
      <c r="P59" s="16"/>
      <c r="Q59" s="16"/>
      <c r="R59" s="16" t="s">
        <v>231</v>
      </c>
      <c r="S59" s="16"/>
      <c r="T59" s="16"/>
      <c r="U59" s="16"/>
      <c r="V59" s="19">
        <v>45359.582835648202</v>
      </c>
      <c r="W59" s="16"/>
      <c r="X59" s="19">
        <v>45766</v>
      </c>
    </row>
    <row r="60" spans="1:24" s="2" customFormat="1" ht="30" x14ac:dyDescent="0.25">
      <c r="A60" s="16" t="s">
        <v>172</v>
      </c>
      <c r="B60" s="16" t="s">
        <v>24</v>
      </c>
      <c r="C60" s="16" t="s">
        <v>232</v>
      </c>
      <c r="D60" s="17">
        <v>45362</v>
      </c>
      <c r="E60" s="21">
        <v>43492.66</v>
      </c>
      <c r="F60" s="16" t="s">
        <v>62</v>
      </c>
      <c r="G60" s="16" t="s">
        <v>63</v>
      </c>
      <c r="H60" s="16" t="s">
        <v>26</v>
      </c>
      <c r="I60" s="16" t="s">
        <v>26</v>
      </c>
      <c r="J60" s="16"/>
      <c r="K60" s="16"/>
      <c r="L60" s="16"/>
      <c r="M60" s="16"/>
      <c r="N60" s="16"/>
      <c r="O60" s="16"/>
      <c r="P60" s="16"/>
      <c r="Q60" s="16"/>
      <c r="R60" s="16" t="s">
        <v>233</v>
      </c>
      <c r="S60" s="16"/>
      <c r="T60" s="16"/>
      <c r="U60" s="16"/>
      <c r="V60" s="19">
        <v>45362</v>
      </c>
      <c r="W60" s="16"/>
      <c r="X60" s="19">
        <v>45454</v>
      </c>
    </row>
    <row r="61" spans="1:24" s="2" customFormat="1" ht="30" x14ac:dyDescent="0.25">
      <c r="A61" s="16" t="s">
        <v>172</v>
      </c>
      <c r="B61" s="16" t="s">
        <v>24</v>
      </c>
      <c r="C61" s="16" t="s">
        <v>232</v>
      </c>
      <c r="D61" s="17">
        <v>45362</v>
      </c>
      <c r="E61" s="21">
        <v>34566.400000000001</v>
      </c>
      <c r="F61" s="16" t="s">
        <v>31</v>
      </c>
      <c r="G61" s="16" t="s">
        <v>32</v>
      </c>
      <c r="H61" s="16" t="s">
        <v>26</v>
      </c>
      <c r="I61" s="16" t="s">
        <v>26</v>
      </c>
      <c r="J61" s="16"/>
      <c r="K61" s="16"/>
      <c r="L61" s="16"/>
      <c r="M61" s="16"/>
      <c r="N61" s="16"/>
      <c r="O61" s="16"/>
      <c r="P61" s="16"/>
      <c r="Q61" s="16"/>
      <c r="R61" s="16" t="s">
        <v>234</v>
      </c>
      <c r="S61" s="16"/>
      <c r="T61" s="16"/>
      <c r="U61" s="16"/>
      <c r="V61" s="19">
        <v>45362</v>
      </c>
      <c r="W61" s="16"/>
      <c r="X61" s="19">
        <v>45454</v>
      </c>
    </row>
    <row r="62" spans="1:24" s="2" customFormat="1" ht="30" x14ac:dyDescent="0.25">
      <c r="A62" s="16" t="s">
        <v>172</v>
      </c>
      <c r="B62" s="16" t="s">
        <v>24</v>
      </c>
      <c r="C62" s="16" t="s">
        <v>235</v>
      </c>
      <c r="D62" s="17">
        <v>45362</v>
      </c>
      <c r="E62" s="21">
        <v>23332.32</v>
      </c>
      <c r="F62" s="22" t="s">
        <v>31</v>
      </c>
      <c r="G62" s="16" t="s">
        <v>32</v>
      </c>
      <c r="H62" s="16" t="s">
        <v>26</v>
      </c>
      <c r="I62" s="16" t="s">
        <v>26</v>
      </c>
      <c r="J62" s="16"/>
      <c r="K62" s="16"/>
      <c r="L62" s="16"/>
      <c r="M62" s="16"/>
      <c r="N62" s="16"/>
      <c r="O62" s="16"/>
      <c r="P62" s="16"/>
      <c r="Q62" s="16"/>
      <c r="R62" s="16" t="s">
        <v>236</v>
      </c>
      <c r="S62" s="16"/>
      <c r="T62" s="16"/>
      <c r="U62" s="16"/>
      <c r="V62" s="19">
        <v>45362</v>
      </c>
      <c r="W62" s="16"/>
      <c r="X62" s="19">
        <v>45429</v>
      </c>
    </row>
    <row r="63" spans="1:24" s="2" customFormat="1" ht="30" x14ac:dyDescent="0.25">
      <c r="A63" s="16" t="s">
        <v>172</v>
      </c>
      <c r="B63" s="16" t="s">
        <v>24</v>
      </c>
      <c r="C63" s="16" t="s">
        <v>235</v>
      </c>
      <c r="D63" s="17">
        <v>45362</v>
      </c>
      <c r="E63" s="21">
        <v>27400.080000000002</v>
      </c>
      <c r="F63" s="16" t="s">
        <v>31</v>
      </c>
      <c r="G63" s="16" t="s">
        <v>32</v>
      </c>
      <c r="H63" s="16" t="s">
        <v>26</v>
      </c>
      <c r="I63" s="16" t="s">
        <v>26</v>
      </c>
      <c r="J63" s="16"/>
      <c r="K63" s="16"/>
      <c r="L63" s="16"/>
      <c r="M63" s="16"/>
      <c r="N63" s="16"/>
      <c r="O63" s="16"/>
      <c r="P63" s="16"/>
      <c r="Q63" s="16"/>
      <c r="R63" s="16" t="s">
        <v>237</v>
      </c>
      <c r="S63" s="16"/>
      <c r="T63" s="16"/>
      <c r="U63" s="16"/>
      <c r="V63" s="19">
        <v>45362</v>
      </c>
      <c r="W63" s="16"/>
      <c r="X63" s="19">
        <v>45423</v>
      </c>
    </row>
    <row r="64" spans="1:24" s="2" customFormat="1" ht="30" x14ac:dyDescent="0.25">
      <c r="A64" s="16" t="s">
        <v>172</v>
      </c>
      <c r="B64" s="16" t="s">
        <v>24</v>
      </c>
      <c r="C64" s="16" t="s">
        <v>238</v>
      </c>
      <c r="D64" s="17">
        <v>45362</v>
      </c>
      <c r="E64" s="21">
        <v>65032</v>
      </c>
      <c r="F64" s="16" t="s">
        <v>31</v>
      </c>
      <c r="G64" s="16" t="s">
        <v>32</v>
      </c>
      <c r="H64" s="16" t="s">
        <v>26</v>
      </c>
      <c r="I64" s="16" t="s">
        <v>26</v>
      </c>
      <c r="J64" s="16"/>
      <c r="K64" s="16"/>
      <c r="L64" s="16"/>
      <c r="M64" s="16"/>
      <c r="N64" s="16"/>
      <c r="O64" s="16"/>
      <c r="P64" s="16"/>
      <c r="Q64" s="16"/>
      <c r="R64" s="16" t="s">
        <v>239</v>
      </c>
      <c r="S64" s="16"/>
      <c r="T64" s="16"/>
      <c r="U64" s="16"/>
      <c r="V64" s="19">
        <v>45362</v>
      </c>
      <c r="W64" s="16"/>
      <c r="X64" s="19">
        <v>45454</v>
      </c>
    </row>
    <row r="65" spans="1:24" s="2" customFormat="1" ht="30" x14ac:dyDescent="0.25">
      <c r="A65" s="16" t="s">
        <v>172</v>
      </c>
      <c r="B65" s="16" t="s">
        <v>24</v>
      </c>
      <c r="C65" s="16" t="s">
        <v>240</v>
      </c>
      <c r="D65" s="17">
        <v>45364</v>
      </c>
      <c r="E65" s="21">
        <v>200000</v>
      </c>
      <c r="F65" s="16" t="s">
        <v>241</v>
      </c>
      <c r="G65" s="16" t="s">
        <v>242</v>
      </c>
      <c r="H65" s="16" t="s">
        <v>26</v>
      </c>
      <c r="I65" s="16" t="s">
        <v>26</v>
      </c>
      <c r="J65" s="16"/>
      <c r="K65" s="16"/>
      <c r="L65" s="16"/>
      <c r="M65" s="16"/>
      <c r="N65" s="16"/>
      <c r="O65" s="16"/>
      <c r="P65" s="16"/>
      <c r="Q65" s="16"/>
      <c r="R65" s="16" t="s">
        <v>243</v>
      </c>
      <c r="S65" s="16"/>
      <c r="T65" s="16"/>
      <c r="U65" s="16"/>
      <c r="V65" s="19">
        <v>45364</v>
      </c>
      <c r="W65" s="16"/>
      <c r="X65" s="19">
        <v>45548</v>
      </c>
    </row>
    <row r="66" spans="1:24" s="2" customFormat="1" ht="30" x14ac:dyDescent="0.25">
      <c r="A66" s="16" t="s">
        <v>172</v>
      </c>
      <c r="B66" s="16" t="s">
        <v>24</v>
      </c>
      <c r="C66" s="16" t="s">
        <v>244</v>
      </c>
      <c r="D66" s="17">
        <v>45365</v>
      </c>
      <c r="E66" s="21">
        <v>156026.25</v>
      </c>
      <c r="F66" s="16" t="s">
        <v>245</v>
      </c>
      <c r="G66" s="16" t="s">
        <v>246</v>
      </c>
      <c r="H66" s="16" t="s">
        <v>26</v>
      </c>
      <c r="I66" s="16" t="s">
        <v>26</v>
      </c>
      <c r="J66" s="16"/>
      <c r="K66" s="16"/>
      <c r="L66" s="16"/>
      <c r="M66" s="16"/>
      <c r="N66" s="16"/>
      <c r="O66" s="16"/>
      <c r="P66" s="16"/>
      <c r="Q66" s="16"/>
      <c r="R66" s="16" t="s">
        <v>247</v>
      </c>
      <c r="S66" s="16"/>
      <c r="T66" s="16"/>
      <c r="U66" s="16"/>
      <c r="V66" s="19">
        <v>45365</v>
      </c>
      <c r="W66" s="16"/>
      <c r="X66" s="19">
        <v>45730</v>
      </c>
    </row>
    <row r="67" spans="1:24" s="2" customFormat="1" ht="30" x14ac:dyDescent="0.25">
      <c r="A67" s="16" t="s">
        <v>172</v>
      </c>
      <c r="B67" s="16" t="s">
        <v>24</v>
      </c>
      <c r="C67" s="16" t="s">
        <v>248</v>
      </c>
      <c r="D67" s="17">
        <v>45365.628993055601</v>
      </c>
      <c r="E67" s="21">
        <v>130493</v>
      </c>
      <c r="F67" s="16" t="s">
        <v>249</v>
      </c>
      <c r="G67" s="16" t="s">
        <v>250</v>
      </c>
      <c r="H67" s="16" t="s">
        <v>25</v>
      </c>
      <c r="I67" s="16" t="s">
        <v>26</v>
      </c>
      <c r="J67" s="16"/>
      <c r="K67" s="16"/>
      <c r="L67" s="16"/>
      <c r="M67" s="16"/>
      <c r="N67" s="16"/>
      <c r="O67" s="16"/>
      <c r="P67" s="16"/>
      <c r="Q67" s="16"/>
      <c r="R67" s="16" t="s">
        <v>251</v>
      </c>
      <c r="S67" s="16"/>
      <c r="T67" s="16"/>
      <c r="U67" s="16"/>
      <c r="V67" s="19">
        <v>45365.628993055601</v>
      </c>
      <c r="W67" s="16"/>
      <c r="X67" s="19">
        <v>45610</v>
      </c>
    </row>
    <row r="68" spans="1:24" s="2" customFormat="1" ht="45" x14ac:dyDescent="0.25">
      <c r="A68" s="16" t="s">
        <v>172</v>
      </c>
      <c r="B68" s="16" t="s">
        <v>24</v>
      </c>
      <c r="C68" s="16" t="s">
        <v>252</v>
      </c>
      <c r="D68" s="17">
        <v>45369</v>
      </c>
      <c r="E68" s="21">
        <v>627708.96</v>
      </c>
      <c r="F68" s="16" t="s">
        <v>253</v>
      </c>
      <c r="G68" s="16" t="s">
        <v>254</v>
      </c>
      <c r="H68" s="16" t="s">
        <v>26</v>
      </c>
      <c r="I68" s="16" t="s">
        <v>26</v>
      </c>
      <c r="J68" s="16" t="s">
        <v>158</v>
      </c>
      <c r="K68" s="16"/>
      <c r="L68" s="16"/>
      <c r="M68" s="16"/>
      <c r="N68" s="16"/>
      <c r="O68" s="16"/>
      <c r="P68" s="16"/>
      <c r="Q68" s="16"/>
      <c r="R68" s="16" t="s">
        <v>255</v>
      </c>
      <c r="S68" s="16"/>
      <c r="T68" s="16"/>
      <c r="U68" s="16"/>
      <c r="V68" s="19">
        <v>45369</v>
      </c>
      <c r="W68" s="16"/>
      <c r="X68" s="19">
        <v>45450</v>
      </c>
    </row>
    <row r="69" spans="1:24" s="2" customFormat="1" ht="30" x14ac:dyDescent="0.25">
      <c r="A69" s="16" t="s">
        <v>172</v>
      </c>
      <c r="B69" s="16" t="s">
        <v>24</v>
      </c>
      <c r="C69" s="16" t="s">
        <v>256</v>
      </c>
      <c r="D69" s="17">
        <v>45369</v>
      </c>
      <c r="E69" s="21">
        <v>55000</v>
      </c>
      <c r="F69" s="16" t="s">
        <v>257</v>
      </c>
      <c r="G69" s="16" t="s">
        <v>258</v>
      </c>
      <c r="H69" s="16" t="s">
        <v>26</v>
      </c>
      <c r="I69" s="16" t="s">
        <v>26</v>
      </c>
      <c r="J69" s="16"/>
      <c r="K69" s="16"/>
      <c r="L69" s="16"/>
      <c r="M69" s="16"/>
      <c r="N69" s="16"/>
      <c r="O69" s="16"/>
      <c r="P69" s="16"/>
      <c r="Q69" s="16"/>
      <c r="R69" s="16" t="s">
        <v>259</v>
      </c>
      <c r="S69" s="16"/>
      <c r="T69" s="16"/>
      <c r="U69" s="16"/>
      <c r="V69" s="19">
        <v>45369</v>
      </c>
      <c r="W69" s="16"/>
      <c r="X69" s="19">
        <v>45551</v>
      </c>
    </row>
    <row r="70" spans="1:24" s="2" customFormat="1" ht="30" x14ac:dyDescent="0.25">
      <c r="A70" s="16" t="s">
        <v>172</v>
      </c>
      <c r="B70" s="16" t="s">
        <v>24</v>
      </c>
      <c r="C70" s="16" t="s">
        <v>260</v>
      </c>
      <c r="D70" s="17">
        <v>45369.396689814799</v>
      </c>
      <c r="E70" s="21">
        <v>37036.800000000003</v>
      </c>
      <c r="F70" s="16" t="s">
        <v>261</v>
      </c>
      <c r="G70" s="16" t="s">
        <v>262</v>
      </c>
      <c r="H70" s="16" t="s">
        <v>25</v>
      </c>
      <c r="I70" s="16" t="s">
        <v>26</v>
      </c>
      <c r="J70" s="16"/>
      <c r="K70" s="16"/>
      <c r="L70" s="16"/>
      <c r="M70" s="16"/>
      <c r="N70" s="16"/>
      <c r="O70" s="16"/>
      <c r="P70" s="16"/>
      <c r="Q70" s="16"/>
      <c r="R70" s="16" t="s">
        <v>263</v>
      </c>
      <c r="S70" s="16"/>
      <c r="T70" s="16"/>
      <c r="U70" s="16"/>
      <c r="V70" s="19">
        <v>45369.396689814799</v>
      </c>
      <c r="W70" s="16"/>
      <c r="X70" s="19">
        <v>45838</v>
      </c>
    </row>
    <row r="71" spans="1:24" s="2" customFormat="1" ht="30" x14ac:dyDescent="0.25">
      <c r="A71" s="16" t="s">
        <v>172</v>
      </c>
      <c r="B71" s="16" t="s">
        <v>24</v>
      </c>
      <c r="C71" s="16" t="s">
        <v>264</v>
      </c>
      <c r="D71" s="17">
        <v>45369.637476851902</v>
      </c>
      <c r="E71" s="21">
        <v>300000</v>
      </c>
      <c r="F71" s="16" t="s">
        <v>265</v>
      </c>
      <c r="G71" s="16" t="s">
        <v>266</v>
      </c>
      <c r="H71" s="16" t="s">
        <v>25</v>
      </c>
      <c r="I71" s="16" t="s">
        <v>26</v>
      </c>
      <c r="J71" s="16"/>
      <c r="K71" s="16"/>
      <c r="L71" s="16"/>
      <c r="M71" s="16"/>
      <c r="N71" s="16"/>
      <c r="O71" s="16"/>
      <c r="P71" s="16"/>
      <c r="Q71" s="16"/>
      <c r="R71" s="16" t="s">
        <v>267</v>
      </c>
      <c r="S71" s="16"/>
      <c r="T71" s="16"/>
      <c r="U71" s="16"/>
      <c r="V71" s="19">
        <v>45369.637476851902</v>
      </c>
      <c r="W71" s="16"/>
      <c r="X71" s="19">
        <v>45773</v>
      </c>
    </row>
    <row r="72" spans="1:24" s="2" customFormat="1" ht="30" x14ac:dyDescent="0.25">
      <c r="A72" s="16" t="s">
        <v>172</v>
      </c>
      <c r="B72" s="16" t="s">
        <v>24</v>
      </c>
      <c r="C72" s="16" t="s">
        <v>268</v>
      </c>
      <c r="D72" s="17">
        <v>45371</v>
      </c>
      <c r="E72" s="21">
        <v>130099</v>
      </c>
      <c r="F72" s="16" t="s">
        <v>253</v>
      </c>
      <c r="G72" s="16" t="s">
        <v>254</v>
      </c>
      <c r="H72" s="16" t="s">
        <v>26</v>
      </c>
      <c r="I72" s="16" t="s">
        <v>26</v>
      </c>
      <c r="J72" s="16"/>
      <c r="K72" s="16"/>
      <c r="L72" s="16"/>
      <c r="M72" s="16"/>
      <c r="N72" s="16"/>
      <c r="O72" s="16"/>
      <c r="P72" s="16"/>
      <c r="Q72" s="16"/>
      <c r="R72" s="16" t="s">
        <v>269</v>
      </c>
      <c r="S72" s="16"/>
      <c r="T72" s="16"/>
      <c r="U72" s="16"/>
      <c r="V72" s="19">
        <v>45371</v>
      </c>
      <c r="W72" s="16"/>
      <c r="X72" s="19">
        <v>45735</v>
      </c>
    </row>
    <row r="73" spans="1:24" s="2" customFormat="1" ht="45" x14ac:dyDescent="0.25">
      <c r="A73" s="16" t="s">
        <v>172</v>
      </c>
      <c r="B73" s="16" t="s">
        <v>24</v>
      </c>
      <c r="C73" s="16" t="s">
        <v>178</v>
      </c>
      <c r="D73" s="17">
        <v>45373.7000694444</v>
      </c>
      <c r="E73" s="21">
        <v>50476.800000000003</v>
      </c>
      <c r="F73" s="16" t="s">
        <v>57</v>
      </c>
      <c r="G73" s="16" t="s">
        <v>58</v>
      </c>
      <c r="H73" s="16" t="s">
        <v>25</v>
      </c>
      <c r="I73" s="16" t="s">
        <v>26</v>
      </c>
      <c r="J73" s="16"/>
      <c r="K73" s="16"/>
      <c r="L73" s="16"/>
      <c r="M73" s="16"/>
      <c r="N73" s="16"/>
      <c r="O73" s="16"/>
      <c r="P73" s="16"/>
      <c r="Q73" s="16"/>
      <c r="R73" s="16" t="s">
        <v>270</v>
      </c>
      <c r="S73" s="16"/>
      <c r="T73" s="16"/>
      <c r="U73" s="16"/>
      <c r="V73" s="19">
        <v>45373.7000694444</v>
      </c>
      <c r="W73" s="16"/>
      <c r="X73" s="19">
        <v>45471</v>
      </c>
    </row>
    <row r="74" spans="1:24" s="2" customFormat="1" ht="45" x14ac:dyDescent="0.25">
      <c r="A74" s="16" t="s">
        <v>172</v>
      </c>
      <c r="B74" s="16" t="s">
        <v>24</v>
      </c>
      <c r="C74" s="16" t="s">
        <v>178</v>
      </c>
      <c r="D74" s="17">
        <v>45373.702372685198</v>
      </c>
      <c r="E74" s="21">
        <v>118496.72</v>
      </c>
      <c r="F74" s="22" t="s">
        <v>62</v>
      </c>
      <c r="G74" s="16" t="s">
        <v>63</v>
      </c>
      <c r="H74" s="16" t="s">
        <v>25</v>
      </c>
      <c r="I74" s="16" t="s">
        <v>26</v>
      </c>
      <c r="J74" s="16"/>
      <c r="K74" s="16"/>
      <c r="L74" s="16"/>
      <c r="M74" s="16"/>
      <c r="N74" s="16"/>
      <c r="O74" s="16"/>
      <c r="P74" s="16"/>
      <c r="Q74" s="16"/>
      <c r="R74" s="16" t="s">
        <v>271</v>
      </c>
      <c r="S74" s="16"/>
      <c r="T74" s="16"/>
      <c r="U74" s="16"/>
      <c r="V74" s="19">
        <v>45373.702372685198</v>
      </c>
      <c r="W74" s="16"/>
      <c r="X74" s="19">
        <v>45471</v>
      </c>
    </row>
    <row r="75" spans="1:24" s="2" customFormat="1" ht="45" x14ac:dyDescent="0.25">
      <c r="A75" s="16" t="s">
        <v>172</v>
      </c>
      <c r="B75" s="16" t="s">
        <v>24</v>
      </c>
      <c r="C75" s="16" t="s">
        <v>178</v>
      </c>
      <c r="D75" s="17">
        <v>45373.7040277778</v>
      </c>
      <c r="E75" s="21">
        <v>53697.599999999999</v>
      </c>
      <c r="F75" s="16" t="s">
        <v>31</v>
      </c>
      <c r="G75" s="16" t="s">
        <v>32</v>
      </c>
      <c r="H75" s="16" t="s">
        <v>25</v>
      </c>
      <c r="I75" s="16" t="s">
        <v>26</v>
      </c>
      <c r="J75" s="16"/>
      <c r="K75" s="16"/>
      <c r="L75" s="16"/>
      <c r="M75" s="16"/>
      <c r="N75" s="16"/>
      <c r="O75" s="16"/>
      <c r="P75" s="16"/>
      <c r="Q75" s="16"/>
      <c r="R75" s="16" t="s">
        <v>272</v>
      </c>
      <c r="S75" s="16"/>
      <c r="T75" s="16"/>
      <c r="U75" s="16"/>
      <c r="V75" s="19">
        <v>45373.7040277778</v>
      </c>
      <c r="W75" s="16"/>
      <c r="X75" s="19">
        <v>45471</v>
      </c>
    </row>
    <row r="76" spans="1:24" s="2" customFormat="1" ht="45" x14ac:dyDescent="0.25">
      <c r="A76" s="16" t="s">
        <v>172</v>
      </c>
      <c r="B76" s="16" t="s">
        <v>24</v>
      </c>
      <c r="C76" s="16" t="s">
        <v>178</v>
      </c>
      <c r="D76" s="17">
        <v>45376.398622685199</v>
      </c>
      <c r="E76" s="21">
        <v>50476.800000000003</v>
      </c>
      <c r="F76" s="16" t="s">
        <v>57</v>
      </c>
      <c r="G76" s="16" t="s">
        <v>58</v>
      </c>
      <c r="H76" s="16" t="s">
        <v>25</v>
      </c>
      <c r="I76" s="16" t="s">
        <v>26</v>
      </c>
      <c r="J76" s="16"/>
      <c r="K76" s="16"/>
      <c r="L76" s="16"/>
      <c r="M76" s="16"/>
      <c r="N76" s="16"/>
      <c r="O76" s="16"/>
      <c r="P76" s="16"/>
      <c r="Q76" s="16"/>
      <c r="R76" s="16" t="s">
        <v>273</v>
      </c>
      <c r="S76" s="16"/>
      <c r="T76" s="16"/>
      <c r="U76" s="16"/>
      <c r="V76" s="19">
        <v>45376.398622685199</v>
      </c>
      <c r="W76" s="16"/>
      <c r="X76" s="19">
        <v>45471</v>
      </c>
    </row>
    <row r="77" spans="1:24" s="2" customFormat="1" ht="45" x14ac:dyDescent="0.25">
      <c r="A77" s="16" t="s">
        <v>172</v>
      </c>
      <c r="B77" s="16" t="s">
        <v>24</v>
      </c>
      <c r="C77" s="16" t="s">
        <v>178</v>
      </c>
      <c r="D77" s="17">
        <v>45376.402291666702</v>
      </c>
      <c r="E77" s="21">
        <v>50476.800000000003</v>
      </c>
      <c r="F77" s="16" t="s">
        <v>57</v>
      </c>
      <c r="G77" s="16" t="s">
        <v>58</v>
      </c>
      <c r="H77" s="16" t="s">
        <v>25</v>
      </c>
      <c r="I77" s="16" t="s">
        <v>26</v>
      </c>
      <c r="J77" s="16"/>
      <c r="K77" s="16"/>
      <c r="L77" s="16"/>
      <c r="M77" s="16"/>
      <c r="N77" s="16"/>
      <c r="O77" s="16"/>
      <c r="P77" s="16"/>
      <c r="Q77" s="16"/>
      <c r="R77" s="16" t="s">
        <v>274</v>
      </c>
      <c r="S77" s="16"/>
      <c r="T77" s="16"/>
      <c r="U77" s="16"/>
      <c r="V77" s="19">
        <v>45376.402291666702</v>
      </c>
      <c r="W77" s="16"/>
      <c r="X77" s="19">
        <v>45471</v>
      </c>
    </row>
    <row r="78" spans="1:24" s="2" customFormat="1" ht="60" x14ac:dyDescent="0.25">
      <c r="A78" s="16" t="s">
        <v>172</v>
      </c>
      <c r="B78" s="16" t="s">
        <v>24</v>
      </c>
      <c r="C78" s="16" t="s">
        <v>275</v>
      </c>
      <c r="D78" s="17">
        <v>45376.4118171296</v>
      </c>
      <c r="E78" s="21">
        <v>53697.599999999999</v>
      </c>
      <c r="F78" s="16" t="s">
        <v>31</v>
      </c>
      <c r="G78" s="16" t="s">
        <v>32</v>
      </c>
      <c r="H78" s="16" t="s">
        <v>25</v>
      </c>
      <c r="I78" s="16" t="s">
        <v>26</v>
      </c>
      <c r="J78" s="16"/>
      <c r="K78" s="16"/>
      <c r="L78" s="16"/>
      <c r="M78" s="16"/>
      <c r="N78" s="16"/>
      <c r="O78" s="16"/>
      <c r="P78" s="16"/>
      <c r="Q78" s="16"/>
      <c r="R78" s="16" t="s">
        <v>276</v>
      </c>
      <c r="S78" s="16"/>
      <c r="T78" s="16"/>
      <c r="U78" s="16"/>
      <c r="V78" s="19">
        <v>45376.4118171296</v>
      </c>
      <c r="W78" s="16"/>
      <c r="X78" s="19">
        <v>45471</v>
      </c>
    </row>
    <row r="79" spans="1:24" s="2" customFormat="1" ht="30" x14ac:dyDescent="0.25">
      <c r="A79" s="16" t="s">
        <v>172</v>
      </c>
      <c r="B79" s="16" t="s">
        <v>24</v>
      </c>
      <c r="C79" s="16" t="s">
        <v>277</v>
      </c>
      <c r="D79" s="17">
        <v>45376.416122685201</v>
      </c>
      <c r="E79" s="21">
        <v>40656</v>
      </c>
      <c r="F79" s="16" t="s">
        <v>50</v>
      </c>
      <c r="G79" s="16" t="s">
        <v>51</v>
      </c>
      <c r="H79" s="16" t="s">
        <v>25</v>
      </c>
      <c r="I79" s="16" t="s">
        <v>26</v>
      </c>
      <c r="J79" s="16"/>
      <c r="K79" s="16"/>
      <c r="L79" s="16"/>
      <c r="M79" s="16"/>
      <c r="N79" s="16"/>
      <c r="O79" s="16"/>
      <c r="P79" s="16"/>
      <c r="Q79" s="16"/>
      <c r="R79" s="16" t="s">
        <v>278</v>
      </c>
      <c r="S79" s="16"/>
      <c r="T79" s="16"/>
      <c r="U79" s="16"/>
      <c r="V79" s="19">
        <v>45376.416122685201</v>
      </c>
      <c r="W79" s="16"/>
      <c r="X79" s="19">
        <v>45471</v>
      </c>
    </row>
    <row r="80" spans="1:24" s="2" customFormat="1" ht="30" x14ac:dyDescent="0.25">
      <c r="A80" s="16" t="s">
        <v>172</v>
      </c>
      <c r="B80" s="16" t="s">
        <v>24</v>
      </c>
      <c r="C80" s="16" t="s">
        <v>279</v>
      </c>
      <c r="D80" s="17">
        <v>45376.455023148097</v>
      </c>
      <c r="E80" s="21">
        <v>476019.5</v>
      </c>
      <c r="F80" s="16" t="s">
        <v>280</v>
      </c>
      <c r="G80" s="16" t="s">
        <v>281</v>
      </c>
      <c r="H80" s="16" t="s">
        <v>25</v>
      </c>
      <c r="I80" s="16" t="s">
        <v>26</v>
      </c>
      <c r="J80" s="16" t="s">
        <v>158</v>
      </c>
      <c r="K80" s="16"/>
      <c r="L80" s="16"/>
      <c r="M80" s="16"/>
      <c r="N80" s="16"/>
      <c r="O80" s="16"/>
      <c r="P80" s="16"/>
      <c r="Q80" s="16"/>
      <c r="R80" s="16" t="s">
        <v>282</v>
      </c>
      <c r="S80" s="16"/>
      <c r="T80" s="16"/>
      <c r="U80" s="16"/>
      <c r="V80" s="19">
        <v>45376.455023148097</v>
      </c>
      <c r="W80" s="16"/>
      <c r="X80" s="19">
        <v>45747</v>
      </c>
    </row>
    <row r="81" spans="1:24" s="2" customFormat="1" ht="30" x14ac:dyDescent="0.25">
      <c r="A81" s="16" t="s">
        <v>172</v>
      </c>
      <c r="B81" s="16" t="s">
        <v>24</v>
      </c>
      <c r="C81" s="16" t="s">
        <v>279</v>
      </c>
      <c r="D81" s="17">
        <v>45376.4586458333</v>
      </c>
      <c r="E81" s="21">
        <v>167530</v>
      </c>
      <c r="F81" s="16" t="s">
        <v>280</v>
      </c>
      <c r="G81" s="16" t="s">
        <v>281</v>
      </c>
      <c r="H81" s="16" t="s">
        <v>25</v>
      </c>
      <c r="I81" s="16" t="s">
        <v>26</v>
      </c>
      <c r="J81" s="16" t="s">
        <v>158</v>
      </c>
      <c r="K81" s="16"/>
      <c r="L81" s="16"/>
      <c r="M81" s="16"/>
      <c r="N81" s="16"/>
      <c r="O81" s="16"/>
      <c r="P81" s="16"/>
      <c r="Q81" s="16"/>
      <c r="R81" s="16" t="s">
        <v>283</v>
      </c>
      <c r="S81" s="16"/>
      <c r="T81" s="16"/>
      <c r="U81" s="16"/>
      <c r="V81" s="19">
        <v>45376.4586458333</v>
      </c>
      <c r="W81" s="16"/>
      <c r="X81" s="19">
        <v>45747</v>
      </c>
    </row>
    <row r="82" spans="1:24" s="2" customFormat="1" ht="30" x14ac:dyDescent="0.25">
      <c r="A82" s="16" t="s">
        <v>172</v>
      </c>
      <c r="B82" s="16" t="s">
        <v>24</v>
      </c>
      <c r="C82" s="16" t="s">
        <v>279</v>
      </c>
      <c r="D82" s="17">
        <v>45376.459826388898</v>
      </c>
      <c r="E82" s="21">
        <v>551430</v>
      </c>
      <c r="F82" s="16" t="s">
        <v>280</v>
      </c>
      <c r="G82" s="16" t="s">
        <v>281</v>
      </c>
      <c r="H82" s="16" t="s">
        <v>25</v>
      </c>
      <c r="I82" s="16" t="s">
        <v>26</v>
      </c>
      <c r="J82" s="16" t="s">
        <v>158</v>
      </c>
      <c r="K82" s="16"/>
      <c r="L82" s="16"/>
      <c r="M82" s="16"/>
      <c r="N82" s="16"/>
      <c r="O82" s="16"/>
      <c r="P82" s="16"/>
      <c r="Q82" s="16"/>
      <c r="R82" s="16" t="s">
        <v>284</v>
      </c>
      <c r="S82" s="16"/>
      <c r="T82" s="16"/>
      <c r="U82" s="16"/>
      <c r="V82" s="19">
        <v>45376.459826388898</v>
      </c>
      <c r="W82" s="16"/>
      <c r="X82" s="19">
        <v>45747</v>
      </c>
    </row>
    <row r="83" spans="1:24" s="2" customFormat="1" ht="30" x14ac:dyDescent="0.25">
      <c r="A83" s="16" t="s">
        <v>172</v>
      </c>
      <c r="B83" s="16" t="s">
        <v>24</v>
      </c>
      <c r="C83" s="16" t="s">
        <v>285</v>
      </c>
      <c r="D83" s="17">
        <v>45377</v>
      </c>
      <c r="E83" s="21">
        <v>250000</v>
      </c>
      <c r="F83" s="16" t="s">
        <v>164</v>
      </c>
      <c r="G83" s="16" t="s">
        <v>165</v>
      </c>
      <c r="H83" s="16" t="s">
        <v>26</v>
      </c>
      <c r="I83" s="16" t="s">
        <v>26</v>
      </c>
      <c r="J83" s="16"/>
      <c r="K83" s="16"/>
      <c r="L83" s="16"/>
      <c r="M83" s="16"/>
      <c r="N83" s="16"/>
      <c r="O83" s="16"/>
      <c r="P83" s="16"/>
      <c r="Q83" s="16"/>
      <c r="R83" s="16" t="s">
        <v>286</v>
      </c>
      <c r="S83" s="16"/>
      <c r="T83" s="16"/>
      <c r="U83" s="16"/>
      <c r="V83" s="19">
        <v>45377</v>
      </c>
      <c r="W83" s="16"/>
      <c r="X83" s="19">
        <v>45750</v>
      </c>
    </row>
    <row r="84" spans="1:24" s="2" customFormat="1" ht="30" x14ac:dyDescent="0.25">
      <c r="A84" s="16" t="s">
        <v>172</v>
      </c>
      <c r="B84" s="16" t="s">
        <v>24</v>
      </c>
      <c r="C84" s="16" t="s">
        <v>287</v>
      </c>
      <c r="D84" s="17">
        <v>45378</v>
      </c>
      <c r="E84" s="21">
        <v>245000</v>
      </c>
      <c r="F84" s="16" t="s">
        <v>81</v>
      </c>
      <c r="G84" s="16" t="s">
        <v>82</v>
      </c>
      <c r="H84" s="16" t="s">
        <v>26</v>
      </c>
      <c r="I84" s="16" t="s">
        <v>26</v>
      </c>
      <c r="J84" s="16"/>
      <c r="K84" s="16"/>
      <c r="L84" s="16"/>
      <c r="M84" s="16"/>
      <c r="N84" s="16"/>
      <c r="O84" s="16"/>
      <c r="P84" s="16"/>
      <c r="Q84" s="16"/>
      <c r="R84" s="16" t="s">
        <v>288</v>
      </c>
      <c r="S84" s="16"/>
      <c r="T84" s="16"/>
      <c r="U84" s="16"/>
      <c r="V84" s="19">
        <v>45378</v>
      </c>
      <c r="W84" s="16"/>
      <c r="X84" s="19">
        <v>45743</v>
      </c>
    </row>
    <row r="85" spans="1:24" s="2" customFormat="1" ht="30" x14ac:dyDescent="0.25">
      <c r="A85" s="16" t="s">
        <v>172</v>
      </c>
      <c r="B85" s="16" t="s">
        <v>24</v>
      </c>
      <c r="C85" s="16" t="s">
        <v>36</v>
      </c>
      <c r="D85" s="17">
        <v>45384</v>
      </c>
      <c r="E85" s="21">
        <v>66000</v>
      </c>
      <c r="F85" s="16" t="s">
        <v>289</v>
      </c>
      <c r="G85" s="16" t="s">
        <v>290</v>
      </c>
      <c r="H85" s="16" t="s">
        <v>26</v>
      </c>
      <c r="I85" s="16" t="s">
        <v>26</v>
      </c>
      <c r="J85" s="16"/>
      <c r="K85" s="16"/>
      <c r="L85" s="16"/>
      <c r="M85" s="16"/>
      <c r="N85" s="16"/>
      <c r="O85" s="16"/>
      <c r="P85" s="16"/>
      <c r="Q85" s="16"/>
      <c r="R85" s="16" t="s">
        <v>291</v>
      </c>
      <c r="S85" s="16"/>
      <c r="T85" s="16"/>
      <c r="U85" s="16"/>
      <c r="V85" s="19">
        <v>45384</v>
      </c>
      <c r="W85" s="16"/>
      <c r="X85" s="19">
        <v>45869</v>
      </c>
    </row>
    <row r="86" spans="1:24" s="2" customFormat="1" ht="30" x14ac:dyDescent="0.25">
      <c r="A86" s="16" t="s">
        <v>172</v>
      </c>
      <c r="B86" s="16" t="s">
        <v>24</v>
      </c>
      <c r="C86" s="16" t="s">
        <v>292</v>
      </c>
      <c r="D86" s="17">
        <v>45384</v>
      </c>
      <c r="E86" s="21">
        <v>25304.04</v>
      </c>
      <c r="F86" s="16" t="s">
        <v>57</v>
      </c>
      <c r="G86" s="16" t="s">
        <v>293</v>
      </c>
      <c r="H86" s="16" t="s">
        <v>26</v>
      </c>
      <c r="I86" s="16" t="s">
        <v>26</v>
      </c>
      <c r="J86" s="16"/>
      <c r="K86" s="16"/>
      <c r="L86" s="16"/>
      <c r="M86" s="16"/>
      <c r="N86" s="16"/>
      <c r="O86" s="16"/>
      <c r="P86" s="16"/>
      <c r="Q86" s="16"/>
      <c r="R86" s="16" t="s">
        <v>294</v>
      </c>
      <c r="S86" s="16"/>
      <c r="T86" s="16"/>
      <c r="U86" s="16"/>
      <c r="V86" s="19">
        <v>45384</v>
      </c>
      <c r="W86" s="16"/>
      <c r="X86" s="19">
        <v>45429</v>
      </c>
    </row>
    <row r="87" spans="1:24" s="2" customFormat="1" ht="30" x14ac:dyDescent="0.25">
      <c r="A87" s="16" t="s">
        <v>172</v>
      </c>
      <c r="B87" s="16" t="s">
        <v>24</v>
      </c>
      <c r="C87" s="16" t="s">
        <v>36</v>
      </c>
      <c r="D87" s="17">
        <v>45384</v>
      </c>
      <c r="E87" s="21">
        <v>137709</v>
      </c>
      <c r="F87" s="16" t="s">
        <v>37</v>
      </c>
      <c r="G87" s="16" t="s">
        <v>38</v>
      </c>
      <c r="H87" s="16" t="s">
        <v>26</v>
      </c>
      <c r="I87" s="16" t="s">
        <v>26</v>
      </c>
      <c r="J87" s="16"/>
      <c r="K87" s="16"/>
      <c r="L87" s="16"/>
      <c r="M87" s="16"/>
      <c r="N87" s="16"/>
      <c r="O87" s="16"/>
      <c r="P87" s="16"/>
      <c r="Q87" s="16"/>
      <c r="R87" s="16" t="s">
        <v>295</v>
      </c>
      <c r="S87" s="16"/>
      <c r="T87" s="16"/>
      <c r="U87" s="16"/>
      <c r="V87" s="19">
        <v>45384</v>
      </c>
      <c r="W87" s="16"/>
      <c r="X87" s="19">
        <v>45504</v>
      </c>
    </row>
    <row r="88" spans="1:24" s="2" customFormat="1" ht="30" x14ac:dyDescent="0.25">
      <c r="A88" s="16" t="s">
        <v>172</v>
      </c>
      <c r="B88" s="16" t="s">
        <v>24</v>
      </c>
      <c r="C88" s="16" t="s">
        <v>232</v>
      </c>
      <c r="D88" s="17">
        <v>45384</v>
      </c>
      <c r="E88" s="21">
        <f>62133.97*1.1</f>
        <v>68347.367000000013</v>
      </c>
      <c r="F88" s="22" t="s">
        <v>31</v>
      </c>
      <c r="G88" s="16" t="s">
        <v>32</v>
      </c>
      <c r="H88" s="16" t="s">
        <v>26</v>
      </c>
      <c r="I88" s="16" t="s">
        <v>26</v>
      </c>
      <c r="J88" s="16"/>
      <c r="K88" s="16"/>
      <c r="L88" s="16"/>
      <c r="M88" s="16"/>
      <c r="N88" s="16"/>
      <c r="O88" s="16"/>
      <c r="P88" s="16"/>
      <c r="Q88" s="16"/>
      <c r="R88" s="16" t="s">
        <v>296</v>
      </c>
      <c r="S88" s="16"/>
      <c r="T88" s="16"/>
      <c r="U88" s="16"/>
      <c r="V88" s="19">
        <v>45384</v>
      </c>
      <c r="W88" s="16"/>
      <c r="X88" s="19">
        <v>45429</v>
      </c>
    </row>
    <row r="89" spans="1:24" s="2" customFormat="1" ht="30" x14ac:dyDescent="0.25">
      <c r="A89" s="16" t="s">
        <v>172</v>
      </c>
      <c r="B89" s="16" t="s">
        <v>24</v>
      </c>
      <c r="C89" s="16" t="s">
        <v>232</v>
      </c>
      <c r="D89" s="17">
        <v>45384</v>
      </c>
      <c r="E89" s="21">
        <f>24278.81*1.1</f>
        <v>26706.691000000003</v>
      </c>
      <c r="F89" s="22" t="s">
        <v>31</v>
      </c>
      <c r="G89" s="16" t="s">
        <v>32</v>
      </c>
      <c r="H89" s="16" t="s">
        <v>26</v>
      </c>
      <c r="I89" s="16" t="s">
        <v>26</v>
      </c>
      <c r="J89" s="16"/>
      <c r="K89" s="16"/>
      <c r="L89" s="16"/>
      <c r="M89" s="16"/>
      <c r="N89" s="16"/>
      <c r="O89" s="16"/>
      <c r="P89" s="16"/>
      <c r="Q89" s="16"/>
      <c r="R89" s="16" t="s">
        <v>297</v>
      </c>
      <c r="S89" s="16"/>
      <c r="T89" s="16"/>
      <c r="U89" s="16"/>
      <c r="V89" s="19">
        <v>45384</v>
      </c>
      <c r="W89" s="16"/>
      <c r="X89" s="19">
        <v>45429</v>
      </c>
    </row>
    <row r="90" spans="1:24" s="2" customFormat="1" ht="30" x14ac:dyDescent="0.25">
      <c r="A90" s="16" t="s">
        <v>172</v>
      </c>
      <c r="B90" s="16" t="s">
        <v>24</v>
      </c>
      <c r="C90" s="16" t="s">
        <v>232</v>
      </c>
      <c r="D90" s="17">
        <v>45384</v>
      </c>
      <c r="E90" s="21">
        <f>23909.41*1.1</f>
        <v>26300.351000000002</v>
      </c>
      <c r="F90" s="22" t="s">
        <v>31</v>
      </c>
      <c r="G90" s="16" t="s">
        <v>32</v>
      </c>
      <c r="H90" s="16" t="s">
        <v>26</v>
      </c>
      <c r="I90" s="16" t="s">
        <v>26</v>
      </c>
      <c r="J90" s="16"/>
      <c r="K90" s="16"/>
      <c r="L90" s="16"/>
      <c r="M90" s="16"/>
      <c r="N90" s="16"/>
      <c r="O90" s="16"/>
      <c r="P90" s="16"/>
      <c r="Q90" s="16"/>
      <c r="R90" s="16" t="s">
        <v>298</v>
      </c>
      <c r="S90" s="16"/>
      <c r="T90" s="16"/>
      <c r="U90" s="16"/>
      <c r="V90" s="19">
        <v>45384</v>
      </c>
      <c r="W90" s="16"/>
      <c r="X90" s="19">
        <v>45429</v>
      </c>
    </row>
    <row r="91" spans="1:24" s="2" customFormat="1" ht="30" x14ac:dyDescent="0.25">
      <c r="A91" s="16" t="s">
        <v>172</v>
      </c>
      <c r="B91" s="16" t="s">
        <v>24</v>
      </c>
      <c r="C91" s="16" t="s">
        <v>299</v>
      </c>
      <c r="D91" s="17">
        <v>45384</v>
      </c>
      <c r="E91" s="21">
        <f>24726.15*1.1</f>
        <v>27198.765000000003</v>
      </c>
      <c r="F91" s="16" t="s">
        <v>31</v>
      </c>
      <c r="G91" s="16" t="s">
        <v>32</v>
      </c>
      <c r="H91" s="16" t="s">
        <v>26</v>
      </c>
      <c r="I91" s="16" t="s">
        <v>26</v>
      </c>
      <c r="J91" s="16"/>
      <c r="K91" s="16"/>
      <c r="L91" s="16"/>
      <c r="M91" s="16"/>
      <c r="N91" s="16"/>
      <c r="O91" s="16"/>
      <c r="P91" s="16"/>
      <c r="Q91" s="16"/>
      <c r="R91" s="16" t="s">
        <v>300</v>
      </c>
      <c r="S91" s="16"/>
      <c r="T91" s="16"/>
      <c r="U91" s="16"/>
      <c r="V91" s="19">
        <v>45384</v>
      </c>
      <c r="W91" s="16"/>
      <c r="X91" s="19">
        <v>45423</v>
      </c>
    </row>
    <row r="92" spans="1:24" s="2" customFormat="1" ht="30" x14ac:dyDescent="0.25">
      <c r="A92" s="16" t="s">
        <v>172</v>
      </c>
      <c r="B92" s="16" t="s">
        <v>24</v>
      </c>
      <c r="C92" s="16" t="s">
        <v>299</v>
      </c>
      <c r="D92" s="17">
        <v>45384</v>
      </c>
      <c r="E92" s="23">
        <f>19215.63*1.1</f>
        <v>21137.193000000003</v>
      </c>
      <c r="F92" s="16" t="s">
        <v>31</v>
      </c>
      <c r="G92" s="16" t="s">
        <v>32</v>
      </c>
      <c r="H92" s="16" t="s">
        <v>26</v>
      </c>
      <c r="I92" s="16" t="s">
        <v>26</v>
      </c>
      <c r="J92" s="16"/>
      <c r="K92" s="16"/>
      <c r="L92" s="16"/>
      <c r="M92" s="16"/>
      <c r="N92" s="16"/>
      <c r="O92" s="16"/>
      <c r="P92" s="16"/>
      <c r="Q92" s="16"/>
      <c r="R92" s="16" t="s">
        <v>301</v>
      </c>
      <c r="S92" s="16"/>
      <c r="T92" s="16"/>
      <c r="U92" s="16"/>
      <c r="V92" s="19">
        <v>45384</v>
      </c>
      <c r="W92" s="16"/>
      <c r="X92" s="19">
        <v>45429</v>
      </c>
    </row>
    <row r="93" spans="1:24" s="2" customFormat="1" ht="30" x14ac:dyDescent="0.25">
      <c r="A93" s="16" t="s">
        <v>172</v>
      </c>
      <c r="B93" s="16" t="s">
        <v>24</v>
      </c>
      <c r="C93" s="16" t="s">
        <v>235</v>
      </c>
      <c r="D93" s="17">
        <v>45386</v>
      </c>
      <c r="E93" s="21">
        <v>25088.79</v>
      </c>
      <c r="F93" s="16" t="s">
        <v>31</v>
      </c>
      <c r="G93" s="16" t="s">
        <v>32</v>
      </c>
      <c r="H93" s="16" t="s">
        <v>26</v>
      </c>
      <c r="I93" s="16" t="s">
        <v>26</v>
      </c>
      <c r="J93" s="16"/>
      <c r="K93" s="16"/>
      <c r="L93" s="16"/>
      <c r="M93" s="16"/>
      <c r="N93" s="16"/>
      <c r="O93" s="16"/>
      <c r="P93" s="16"/>
      <c r="Q93" s="16"/>
      <c r="R93" s="16" t="s">
        <v>302</v>
      </c>
      <c r="S93" s="16"/>
      <c r="T93" s="16"/>
      <c r="U93" s="16"/>
      <c r="V93" s="19">
        <v>45386</v>
      </c>
      <c r="W93" s="16"/>
      <c r="X93" s="19">
        <v>45418</v>
      </c>
    </row>
    <row r="94" spans="1:24" s="2" customFormat="1" ht="30" x14ac:dyDescent="0.25">
      <c r="A94" s="16" t="s">
        <v>172</v>
      </c>
      <c r="B94" s="16" t="s">
        <v>24</v>
      </c>
      <c r="C94" s="16" t="s">
        <v>303</v>
      </c>
      <c r="D94" s="17">
        <v>45390</v>
      </c>
      <c r="E94" s="21">
        <v>16830</v>
      </c>
      <c r="F94" s="16" t="s">
        <v>304</v>
      </c>
      <c r="G94" s="16" t="s">
        <v>305</v>
      </c>
      <c r="H94" s="16" t="s">
        <v>26</v>
      </c>
      <c r="I94" s="16" t="s">
        <v>26</v>
      </c>
      <c r="J94" s="16"/>
      <c r="K94" s="16"/>
      <c r="L94" s="16"/>
      <c r="M94" s="16"/>
      <c r="N94" s="16"/>
      <c r="O94" s="16"/>
      <c r="P94" s="16"/>
      <c r="Q94" s="16"/>
      <c r="R94" s="16" t="s">
        <v>306</v>
      </c>
      <c r="S94" s="16"/>
      <c r="T94" s="16"/>
      <c r="U94" s="16"/>
      <c r="V94" s="19">
        <v>45390</v>
      </c>
      <c r="W94" s="16"/>
      <c r="X94" s="19">
        <v>45443</v>
      </c>
    </row>
    <row r="95" spans="1:24" s="2" customFormat="1" ht="30" x14ac:dyDescent="0.25">
      <c r="A95" s="16" t="s">
        <v>172</v>
      </c>
      <c r="B95" s="16" t="s">
        <v>24</v>
      </c>
      <c r="C95" s="16" t="s">
        <v>235</v>
      </c>
      <c r="D95" s="17">
        <v>45390</v>
      </c>
      <c r="E95" s="21">
        <v>23332.32</v>
      </c>
      <c r="F95" s="16" t="s">
        <v>35</v>
      </c>
      <c r="G95" s="16" t="s">
        <v>193</v>
      </c>
      <c r="H95" s="16" t="s">
        <v>26</v>
      </c>
      <c r="I95" s="16" t="s">
        <v>26</v>
      </c>
      <c r="J95" s="16"/>
      <c r="K95" s="16"/>
      <c r="L95" s="16"/>
      <c r="M95" s="16"/>
      <c r="N95" s="16"/>
      <c r="O95" s="16"/>
      <c r="P95" s="16"/>
      <c r="Q95" s="16"/>
      <c r="R95" s="16" t="s">
        <v>307</v>
      </c>
      <c r="S95" s="16"/>
      <c r="T95" s="16"/>
      <c r="U95" s="16"/>
      <c r="V95" s="19">
        <v>45390</v>
      </c>
      <c r="W95" s="16"/>
      <c r="X95" s="19">
        <v>45429</v>
      </c>
    </row>
    <row r="96" spans="1:24" s="2" customFormat="1" ht="30" x14ac:dyDescent="0.25">
      <c r="A96" s="16" t="s">
        <v>172</v>
      </c>
      <c r="B96" s="16" t="s">
        <v>24</v>
      </c>
      <c r="C96" s="16" t="s">
        <v>308</v>
      </c>
      <c r="D96" s="17">
        <v>45390</v>
      </c>
      <c r="E96" s="21">
        <v>32921.9</v>
      </c>
      <c r="F96" s="16" t="s">
        <v>153</v>
      </c>
      <c r="G96" s="16" t="s">
        <v>154</v>
      </c>
      <c r="H96" s="16" t="s">
        <v>26</v>
      </c>
      <c r="I96" s="16" t="s">
        <v>26</v>
      </c>
      <c r="J96" s="16"/>
      <c r="K96" s="16"/>
      <c r="L96" s="16"/>
      <c r="M96" s="16"/>
      <c r="N96" s="16"/>
      <c r="O96" s="16"/>
      <c r="P96" s="16"/>
      <c r="Q96" s="16"/>
      <c r="R96" s="16" t="s">
        <v>309</v>
      </c>
      <c r="S96" s="16"/>
      <c r="T96" s="16"/>
      <c r="U96" s="16"/>
      <c r="V96" s="19">
        <v>45390</v>
      </c>
      <c r="W96" s="16"/>
      <c r="X96" s="19">
        <v>45572</v>
      </c>
    </row>
    <row r="97" spans="1:24" s="2" customFormat="1" ht="30" x14ac:dyDescent="0.25">
      <c r="A97" s="16" t="s">
        <v>172</v>
      </c>
      <c r="B97" s="16" t="s">
        <v>24</v>
      </c>
      <c r="C97" s="16" t="s">
        <v>310</v>
      </c>
      <c r="D97" s="17">
        <v>45390</v>
      </c>
      <c r="E97" s="21">
        <v>100000</v>
      </c>
      <c r="F97" s="16" t="s">
        <v>81</v>
      </c>
      <c r="G97" s="16" t="s">
        <v>82</v>
      </c>
      <c r="H97" s="16" t="s">
        <v>26</v>
      </c>
      <c r="I97" s="16" t="s">
        <v>26</v>
      </c>
      <c r="J97" s="16"/>
      <c r="K97" s="16"/>
      <c r="L97" s="16"/>
      <c r="M97" s="16"/>
      <c r="N97" s="16"/>
      <c r="O97" s="16"/>
      <c r="P97" s="16"/>
      <c r="Q97" s="16"/>
      <c r="R97" s="16" t="s">
        <v>311</v>
      </c>
      <c r="S97" s="16"/>
      <c r="T97" s="16"/>
      <c r="U97" s="16"/>
      <c r="V97" s="19">
        <v>45390</v>
      </c>
      <c r="W97" s="16"/>
      <c r="X97" s="19">
        <v>45590</v>
      </c>
    </row>
    <row r="98" spans="1:24" s="2" customFormat="1" ht="30" x14ac:dyDescent="0.25">
      <c r="A98" s="16" t="s">
        <v>172</v>
      </c>
      <c r="B98" s="16" t="s">
        <v>24</v>
      </c>
      <c r="C98" s="16" t="s">
        <v>264</v>
      </c>
      <c r="D98" s="17">
        <v>45390.368877314802</v>
      </c>
      <c r="E98" s="21">
        <v>180000</v>
      </c>
      <c r="F98" s="16" t="s">
        <v>265</v>
      </c>
      <c r="G98" s="16" t="s">
        <v>266</v>
      </c>
      <c r="H98" s="16" t="s">
        <v>25</v>
      </c>
      <c r="I98" s="16" t="s">
        <v>26</v>
      </c>
      <c r="J98" s="16"/>
      <c r="K98" s="16"/>
      <c r="L98" s="16"/>
      <c r="M98" s="16"/>
      <c r="N98" s="16"/>
      <c r="O98" s="16"/>
      <c r="P98" s="16"/>
      <c r="Q98" s="16"/>
      <c r="R98" s="16" t="s">
        <v>312</v>
      </c>
      <c r="S98" s="16"/>
      <c r="T98" s="16"/>
      <c r="U98" s="16"/>
      <c r="V98" s="19">
        <v>45390.368877314802</v>
      </c>
      <c r="W98" s="16"/>
      <c r="X98" s="19">
        <v>45773</v>
      </c>
    </row>
    <row r="99" spans="1:24" s="2" customFormat="1" ht="30" x14ac:dyDescent="0.25">
      <c r="A99" s="16" t="s">
        <v>172</v>
      </c>
      <c r="B99" s="16" t="s">
        <v>24</v>
      </c>
      <c r="C99" s="16" t="s">
        <v>313</v>
      </c>
      <c r="D99" s="17">
        <v>45391</v>
      </c>
      <c r="E99" s="21">
        <v>100000</v>
      </c>
      <c r="F99" s="16" t="s">
        <v>314</v>
      </c>
      <c r="G99" s="16" t="s">
        <v>315</v>
      </c>
      <c r="H99" s="16" t="s">
        <v>26</v>
      </c>
      <c r="I99" s="16" t="s">
        <v>26</v>
      </c>
      <c r="J99" s="16"/>
      <c r="K99" s="16"/>
      <c r="L99" s="16"/>
      <c r="M99" s="16"/>
      <c r="N99" s="16"/>
      <c r="O99" s="16"/>
      <c r="P99" s="16"/>
      <c r="Q99" s="16"/>
      <c r="R99" s="16" t="s">
        <v>316</v>
      </c>
      <c r="S99" s="16"/>
      <c r="T99" s="16"/>
      <c r="U99" s="16"/>
      <c r="V99" s="19">
        <v>45391</v>
      </c>
      <c r="W99" s="16"/>
      <c r="X99" s="19">
        <v>45755</v>
      </c>
    </row>
    <row r="100" spans="1:24" s="2" customFormat="1" ht="30" x14ac:dyDescent="0.25">
      <c r="A100" s="16" t="s">
        <v>172</v>
      </c>
      <c r="B100" s="16" t="s">
        <v>24</v>
      </c>
      <c r="C100" s="16" t="s">
        <v>313</v>
      </c>
      <c r="D100" s="17">
        <v>45391</v>
      </c>
      <c r="E100" s="21">
        <v>100000</v>
      </c>
      <c r="F100" s="16" t="s">
        <v>317</v>
      </c>
      <c r="G100" s="16" t="s">
        <v>318</v>
      </c>
      <c r="H100" s="16" t="s">
        <v>26</v>
      </c>
      <c r="I100" s="16" t="s">
        <v>26</v>
      </c>
      <c r="J100" s="16"/>
      <c r="K100" s="16"/>
      <c r="L100" s="16"/>
      <c r="M100" s="16"/>
      <c r="N100" s="16"/>
      <c r="O100" s="16"/>
      <c r="P100" s="16"/>
      <c r="Q100" s="16"/>
      <c r="R100" s="16" t="s">
        <v>319</v>
      </c>
      <c r="S100" s="16"/>
      <c r="T100" s="16"/>
      <c r="U100" s="16"/>
      <c r="V100" s="19">
        <v>45391</v>
      </c>
      <c r="W100" s="16"/>
      <c r="X100" s="19">
        <v>45755</v>
      </c>
    </row>
    <row r="101" spans="1:24" s="2" customFormat="1" ht="30" x14ac:dyDescent="0.25">
      <c r="A101" s="16" t="s">
        <v>172</v>
      </c>
      <c r="B101" s="16" t="s">
        <v>24</v>
      </c>
      <c r="C101" s="16" t="s">
        <v>36</v>
      </c>
      <c r="D101" s="17">
        <v>45392</v>
      </c>
      <c r="E101" s="21">
        <v>39600</v>
      </c>
      <c r="F101" s="16" t="s">
        <v>43</v>
      </c>
      <c r="G101" s="16" t="s">
        <v>44</v>
      </c>
      <c r="H101" s="16" t="s">
        <v>26</v>
      </c>
      <c r="I101" s="16" t="s">
        <v>26</v>
      </c>
      <c r="J101" s="16"/>
      <c r="K101" s="16"/>
      <c r="L101" s="16"/>
      <c r="M101" s="16"/>
      <c r="N101" s="16"/>
      <c r="O101" s="16"/>
      <c r="P101" s="16"/>
      <c r="Q101" s="16"/>
      <c r="R101" s="16" t="s">
        <v>320</v>
      </c>
      <c r="S101" s="16"/>
      <c r="T101" s="16"/>
      <c r="U101" s="16"/>
      <c r="V101" s="19">
        <v>45392</v>
      </c>
      <c r="W101" s="16"/>
      <c r="X101" s="19">
        <v>46142</v>
      </c>
    </row>
    <row r="102" spans="1:24" s="2" customFormat="1" ht="30" x14ac:dyDescent="0.25">
      <c r="A102" s="16" t="s">
        <v>172</v>
      </c>
      <c r="B102" s="16" t="s">
        <v>24</v>
      </c>
      <c r="C102" s="16" t="s">
        <v>36</v>
      </c>
      <c r="D102" s="17">
        <v>45393</v>
      </c>
      <c r="E102" s="21">
        <v>30360</v>
      </c>
      <c r="F102" s="16" t="s">
        <v>289</v>
      </c>
      <c r="G102" s="16" t="s">
        <v>290</v>
      </c>
      <c r="H102" s="16" t="s">
        <v>26</v>
      </c>
      <c r="I102" s="16" t="s">
        <v>26</v>
      </c>
      <c r="J102" s="16"/>
      <c r="K102" s="16"/>
      <c r="L102" s="16"/>
      <c r="M102" s="16"/>
      <c r="N102" s="16"/>
      <c r="O102" s="16"/>
      <c r="P102" s="16"/>
      <c r="Q102" s="16"/>
      <c r="R102" s="16" t="s">
        <v>321</v>
      </c>
      <c r="S102" s="16"/>
      <c r="T102" s="16"/>
      <c r="U102" s="16"/>
      <c r="V102" s="19">
        <v>45393</v>
      </c>
      <c r="W102" s="16"/>
      <c r="X102" s="19">
        <v>45596</v>
      </c>
    </row>
    <row r="103" spans="1:24" s="2" customFormat="1" x14ac:dyDescent="0.25">
      <c r="A103" s="16" t="s">
        <v>172</v>
      </c>
      <c r="B103" s="16" t="s">
        <v>24</v>
      </c>
      <c r="C103" s="16" t="s">
        <v>322</v>
      </c>
      <c r="D103" s="17">
        <v>45393</v>
      </c>
      <c r="E103" s="21">
        <v>65000.54</v>
      </c>
      <c r="F103" s="16" t="s">
        <v>323</v>
      </c>
      <c r="G103" s="16" t="s">
        <v>324</v>
      </c>
      <c r="H103" s="16" t="s">
        <v>26</v>
      </c>
      <c r="I103" s="16" t="s">
        <v>26</v>
      </c>
      <c r="J103" s="16"/>
      <c r="K103" s="16"/>
      <c r="L103" s="16"/>
      <c r="M103" s="16"/>
      <c r="N103" s="16"/>
      <c r="O103" s="16"/>
      <c r="P103" s="16"/>
      <c r="Q103" s="16"/>
      <c r="R103" s="16" t="s">
        <v>325</v>
      </c>
      <c r="S103" s="16"/>
      <c r="T103" s="16"/>
      <c r="U103" s="16"/>
      <c r="V103" s="19">
        <v>45393</v>
      </c>
      <c r="W103" s="16"/>
      <c r="X103" s="19">
        <v>45576</v>
      </c>
    </row>
    <row r="104" spans="1:24" s="2" customFormat="1" ht="30" x14ac:dyDescent="0.25">
      <c r="A104" s="16" t="s">
        <v>172</v>
      </c>
      <c r="B104" s="16" t="s">
        <v>24</v>
      </c>
      <c r="C104" s="16" t="s">
        <v>326</v>
      </c>
      <c r="D104" s="17">
        <v>45397</v>
      </c>
      <c r="E104" s="21">
        <v>11720.17</v>
      </c>
      <c r="F104" s="16" t="s">
        <v>35</v>
      </c>
      <c r="G104" s="16" t="s">
        <v>193</v>
      </c>
      <c r="H104" s="16" t="s">
        <v>26</v>
      </c>
      <c r="I104" s="16" t="s">
        <v>26</v>
      </c>
      <c r="J104" s="16"/>
      <c r="K104" s="16"/>
      <c r="L104" s="16"/>
      <c r="M104" s="16"/>
      <c r="N104" s="16"/>
      <c r="O104" s="16"/>
      <c r="P104" s="16"/>
      <c r="Q104" s="16"/>
      <c r="R104" s="16" t="s">
        <v>327</v>
      </c>
      <c r="S104" s="16"/>
      <c r="T104" s="16"/>
      <c r="U104" s="16"/>
      <c r="V104" s="19">
        <v>45397</v>
      </c>
      <c r="W104" s="16"/>
      <c r="X104" s="19">
        <v>45422</v>
      </c>
    </row>
    <row r="105" spans="1:24" s="2" customFormat="1" ht="30" x14ac:dyDescent="0.25">
      <c r="A105" s="16" t="s">
        <v>172</v>
      </c>
      <c r="B105" s="16" t="s">
        <v>24</v>
      </c>
      <c r="C105" s="16" t="s">
        <v>328</v>
      </c>
      <c r="D105" s="17">
        <v>45397</v>
      </c>
      <c r="E105" s="21">
        <v>11882.48</v>
      </c>
      <c r="F105" s="16" t="s">
        <v>35</v>
      </c>
      <c r="G105" s="16" t="s">
        <v>193</v>
      </c>
      <c r="H105" s="16" t="s">
        <v>26</v>
      </c>
      <c r="I105" s="16" t="s">
        <v>26</v>
      </c>
      <c r="J105" s="16"/>
      <c r="K105" s="16"/>
      <c r="L105" s="16"/>
      <c r="M105" s="16"/>
      <c r="N105" s="16"/>
      <c r="O105" s="16"/>
      <c r="P105" s="16"/>
      <c r="Q105" s="16"/>
      <c r="R105" s="16" t="s">
        <v>329</v>
      </c>
      <c r="S105" s="16"/>
      <c r="T105" s="16"/>
      <c r="U105" s="16"/>
      <c r="V105" s="19">
        <v>45397</v>
      </c>
      <c r="W105" s="16"/>
      <c r="X105" s="19">
        <v>45422</v>
      </c>
    </row>
    <row r="106" spans="1:24" s="2" customFormat="1" ht="30" x14ac:dyDescent="0.25">
      <c r="A106" s="16" t="s">
        <v>172</v>
      </c>
      <c r="B106" s="16" t="s">
        <v>24</v>
      </c>
      <c r="C106" s="16" t="s">
        <v>330</v>
      </c>
      <c r="D106" s="17">
        <v>45399</v>
      </c>
      <c r="E106" s="21">
        <v>77294.8</v>
      </c>
      <c r="F106" s="16" t="s">
        <v>35</v>
      </c>
      <c r="G106" s="16" t="s">
        <v>331</v>
      </c>
      <c r="H106" s="16" t="s">
        <v>26</v>
      </c>
      <c r="I106" s="16" t="s">
        <v>26</v>
      </c>
      <c r="J106" s="16"/>
      <c r="K106" s="16"/>
      <c r="L106" s="16"/>
      <c r="M106" s="16"/>
      <c r="N106" s="16"/>
      <c r="O106" s="16"/>
      <c r="P106" s="16"/>
      <c r="Q106" s="16"/>
      <c r="R106" s="16" t="s">
        <v>332</v>
      </c>
      <c r="S106" s="16"/>
      <c r="T106" s="16"/>
      <c r="U106" s="16"/>
      <c r="V106" s="19">
        <v>45399</v>
      </c>
      <c r="W106" s="16"/>
      <c r="X106" s="19">
        <v>45504</v>
      </c>
    </row>
    <row r="107" spans="1:24" s="2" customFormat="1" ht="30" x14ac:dyDescent="0.25">
      <c r="A107" s="16" t="s">
        <v>172</v>
      </c>
      <c r="B107" s="16" t="s">
        <v>24</v>
      </c>
      <c r="C107" s="16" t="s">
        <v>333</v>
      </c>
      <c r="D107" s="17">
        <v>45400.5842708333</v>
      </c>
      <c r="E107" s="21">
        <v>41954</v>
      </c>
      <c r="F107" s="16" t="s">
        <v>145</v>
      </c>
      <c r="G107" s="16" t="s">
        <v>146</v>
      </c>
      <c r="H107" s="16" t="s">
        <v>25</v>
      </c>
      <c r="I107" s="16" t="s">
        <v>26</v>
      </c>
      <c r="J107" s="16"/>
      <c r="K107" s="16"/>
      <c r="L107" s="16"/>
      <c r="M107" s="16"/>
      <c r="N107" s="16"/>
      <c r="O107" s="16"/>
      <c r="P107" s="16"/>
      <c r="Q107" s="16"/>
      <c r="R107" s="16" t="s">
        <v>334</v>
      </c>
      <c r="S107" s="16"/>
      <c r="T107" s="16"/>
      <c r="U107" s="16"/>
      <c r="V107" s="19">
        <v>45400.5842708333</v>
      </c>
      <c r="W107" s="16"/>
      <c r="X107" s="19">
        <v>45499</v>
      </c>
    </row>
    <row r="108" spans="1:24" s="2" customFormat="1" ht="45" x14ac:dyDescent="0.25">
      <c r="A108" s="16" t="s">
        <v>172</v>
      </c>
      <c r="B108" s="16" t="s">
        <v>24</v>
      </c>
      <c r="C108" s="16" t="s">
        <v>335</v>
      </c>
      <c r="D108" s="17">
        <v>45401</v>
      </c>
      <c r="E108" s="21">
        <v>27000</v>
      </c>
      <c r="F108" s="16" t="s">
        <v>336</v>
      </c>
      <c r="G108" s="16" t="s">
        <v>337</v>
      </c>
      <c r="H108" s="16" t="s">
        <v>26</v>
      </c>
      <c r="I108" s="16" t="s">
        <v>26</v>
      </c>
      <c r="J108" s="16"/>
      <c r="K108" s="16"/>
      <c r="L108" s="16"/>
      <c r="M108" s="16"/>
      <c r="N108" s="16"/>
      <c r="O108" s="16"/>
      <c r="P108" s="16"/>
      <c r="Q108" s="16"/>
      <c r="R108" s="16" t="s">
        <v>338</v>
      </c>
      <c r="S108" s="16"/>
      <c r="T108" s="16"/>
      <c r="U108" s="16"/>
      <c r="V108" s="19">
        <v>45401</v>
      </c>
      <c r="W108" s="16"/>
      <c r="X108" s="19">
        <v>45492</v>
      </c>
    </row>
    <row r="109" spans="1:24" s="2" customFormat="1" ht="45" x14ac:dyDescent="0.25">
      <c r="A109" s="16" t="s">
        <v>172</v>
      </c>
      <c r="B109" s="16" t="s">
        <v>24</v>
      </c>
      <c r="C109" s="16" t="s">
        <v>339</v>
      </c>
      <c r="D109" s="17">
        <v>45404</v>
      </c>
      <c r="E109" s="21">
        <v>86160</v>
      </c>
      <c r="F109" s="16" t="s">
        <v>340</v>
      </c>
      <c r="G109" s="16" t="s">
        <v>341</v>
      </c>
      <c r="H109" s="16" t="s">
        <v>26</v>
      </c>
      <c r="I109" s="16" t="s">
        <v>26</v>
      </c>
      <c r="J109" s="16"/>
      <c r="K109" s="16"/>
      <c r="L109" s="16"/>
      <c r="M109" s="16"/>
      <c r="N109" s="16"/>
      <c r="O109" s="16"/>
      <c r="P109" s="16"/>
      <c r="Q109" s="16"/>
      <c r="R109" s="16" t="s">
        <v>342</v>
      </c>
      <c r="S109" s="16"/>
      <c r="T109" s="16"/>
      <c r="U109" s="16"/>
      <c r="V109" s="19">
        <v>45404</v>
      </c>
      <c r="W109" s="16"/>
      <c r="X109" s="19">
        <v>45587</v>
      </c>
    </row>
    <row r="110" spans="1:24" s="2" customFormat="1" ht="30" x14ac:dyDescent="0.25">
      <c r="A110" s="16" t="s">
        <v>172</v>
      </c>
      <c r="B110" s="16" t="s">
        <v>24</v>
      </c>
      <c r="C110" s="16" t="s">
        <v>343</v>
      </c>
      <c r="D110" s="17">
        <v>45404</v>
      </c>
      <c r="E110" s="21">
        <v>17098.05</v>
      </c>
      <c r="F110" s="16" t="s">
        <v>57</v>
      </c>
      <c r="G110" s="16" t="s">
        <v>293</v>
      </c>
      <c r="H110" s="16" t="s">
        <v>26</v>
      </c>
      <c r="I110" s="16" t="s">
        <v>26</v>
      </c>
      <c r="J110" s="16"/>
      <c r="K110" s="16"/>
      <c r="L110" s="16"/>
      <c r="M110" s="16"/>
      <c r="N110" s="16"/>
      <c r="O110" s="16"/>
      <c r="P110" s="16"/>
      <c r="Q110" s="16"/>
      <c r="R110" s="16" t="s">
        <v>344</v>
      </c>
      <c r="S110" s="16"/>
      <c r="T110" s="16"/>
      <c r="U110" s="16"/>
      <c r="V110" s="19">
        <v>45404</v>
      </c>
      <c r="W110" s="16"/>
      <c r="X110" s="19">
        <v>45436</v>
      </c>
    </row>
    <row r="111" spans="1:24" s="2" customFormat="1" ht="30" x14ac:dyDescent="0.25">
      <c r="A111" s="16" t="s">
        <v>172</v>
      </c>
      <c r="B111" s="16" t="s">
        <v>24</v>
      </c>
      <c r="C111" s="16" t="s">
        <v>343</v>
      </c>
      <c r="D111" s="17">
        <v>45404</v>
      </c>
      <c r="E111" s="21">
        <v>11960.61</v>
      </c>
      <c r="F111" s="16" t="s">
        <v>57</v>
      </c>
      <c r="G111" s="16" t="s">
        <v>293</v>
      </c>
      <c r="H111" s="16" t="s">
        <v>26</v>
      </c>
      <c r="I111" s="16" t="s">
        <v>26</v>
      </c>
      <c r="J111" s="16"/>
      <c r="K111" s="16"/>
      <c r="L111" s="16"/>
      <c r="M111" s="16"/>
      <c r="N111" s="16"/>
      <c r="O111" s="16"/>
      <c r="P111" s="16"/>
      <c r="Q111" s="16"/>
      <c r="R111" s="16" t="s">
        <v>376</v>
      </c>
      <c r="S111" s="16"/>
      <c r="T111" s="16"/>
      <c r="U111" s="16"/>
      <c r="V111" s="19">
        <v>45404</v>
      </c>
      <c r="W111" s="16"/>
      <c r="X111" s="19">
        <v>45436</v>
      </c>
    </row>
    <row r="112" spans="1:24" s="2" customFormat="1" ht="30" x14ac:dyDescent="0.25">
      <c r="A112" s="16" t="s">
        <v>172</v>
      </c>
      <c r="B112" s="16" t="s">
        <v>24</v>
      </c>
      <c r="C112" s="16" t="s">
        <v>345</v>
      </c>
      <c r="D112" s="17">
        <v>45404</v>
      </c>
      <c r="E112" s="21">
        <v>12274.1</v>
      </c>
      <c r="F112" s="16" t="s">
        <v>31</v>
      </c>
      <c r="G112" s="16" t="s">
        <v>32</v>
      </c>
      <c r="H112" s="16" t="s">
        <v>26</v>
      </c>
      <c r="I112" s="16" t="s">
        <v>26</v>
      </c>
      <c r="J112" s="16"/>
      <c r="K112" s="16"/>
      <c r="L112" s="16"/>
      <c r="M112" s="16"/>
      <c r="N112" s="16"/>
      <c r="O112" s="16"/>
      <c r="P112" s="16"/>
      <c r="Q112" s="16"/>
      <c r="R112" s="16" t="s">
        <v>346</v>
      </c>
      <c r="S112" s="16"/>
      <c r="T112" s="16"/>
      <c r="U112" s="16"/>
      <c r="V112" s="19">
        <v>45404</v>
      </c>
      <c r="W112" s="16"/>
      <c r="X112" s="19">
        <v>45436</v>
      </c>
    </row>
    <row r="113" spans="1:24" s="2" customFormat="1" ht="30" x14ac:dyDescent="0.25">
      <c r="A113" s="16" t="s">
        <v>172</v>
      </c>
      <c r="B113" s="16" t="s">
        <v>24</v>
      </c>
      <c r="C113" s="16" t="s">
        <v>345</v>
      </c>
      <c r="D113" s="17">
        <v>45404</v>
      </c>
      <c r="E113" s="21">
        <v>7194.0879999999997</v>
      </c>
      <c r="F113" s="16" t="s">
        <v>31</v>
      </c>
      <c r="G113" s="16" t="s">
        <v>32</v>
      </c>
      <c r="H113" s="16" t="s">
        <v>26</v>
      </c>
      <c r="I113" s="16" t="s">
        <v>26</v>
      </c>
      <c r="J113" s="16"/>
      <c r="K113" s="16"/>
      <c r="L113" s="16"/>
      <c r="M113" s="16"/>
      <c r="N113" s="16"/>
      <c r="O113" s="16"/>
      <c r="P113" s="16"/>
      <c r="Q113" s="16"/>
      <c r="R113" s="16" t="s">
        <v>377</v>
      </c>
      <c r="S113" s="16"/>
      <c r="T113" s="16"/>
      <c r="U113" s="16"/>
      <c r="V113" s="19">
        <v>45404</v>
      </c>
      <c r="W113" s="16"/>
      <c r="X113" s="19">
        <v>45436</v>
      </c>
    </row>
    <row r="114" spans="1:24" s="2" customFormat="1" ht="30" x14ac:dyDescent="0.25">
      <c r="A114" s="16" t="s">
        <v>172</v>
      </c>
      <c r="B114" s="16" t="s">
        <v>24</v>
      </c>
      <c r="C114" s="16" t="s">
        <v>345</v>
      </c>
      <c r="D114" s="17">
        <v>45404</v>
      </c>
      <c r="E114" s="21">
        <v>11427</v>
      </c>
      <c r="F114" s="16" t="s">
        <v>31</v>
      </c>
      <c r="G114" s="16" t="s">
        <v>32</v>
      </c>
      <c r="H114" s="16" t="s">
        <v>26</v>
      </c>
      <c r="I114" s="16" t="s">
        <v>26</v>
      </c>
      <c r="J114" s="16"/>
      <c r="K114" s="16"/>
      <c r="L114" s="16"/>
      <c r="M114" s="16"/>
      <c r="N114" s="16"/>
      <c r="O114" s="16"/>
      <c r="P114" s="16"/>
      <c r="Q114" s="16"/>
      <c r="R114" s="16" t="s">
        <v>347</v>
      </c>
      <c r="S114" s="16"/>
      <c r="T114" s="16"/>
      <c r="U114" s="16"/>
      <c r="V114" s="19">
        <v>45404</v>
      </c>
      <c r="W114" s="16"/>
      <c r="X114" s="19">
        <v>45436</v>
      </c>
    </row>
    <row r="115" spans="1:24" s="2" customFormat="1" ht="30" x14ac:dyDescent="0.25">
      <c r="A115" s="16" t="s">
        <v>172</v>
      </c>
      <c r="B115" s="16" t="s">
        <v>24</v>
      </c>
      <c r="C115" s="16" t="s">
        <v>343</v>
      </c>
      <c r="D115" s="17">
        <v>45404</v>
      </c>
      <c r="E115" s="21">
        <v>15629.21</v>
      </c>
      <c r="F115" s="16" t="s">
        <v>31</v>
      </c>
      <c r="G115" s="16" t="s">
        <v>32</v>
      </c>
      <c r="H115" s="16" t="s">
        <v>26</v>
      </c>
      <c r="I115" s="16" t="s">
        <v>26</v>
      </c>
      <c r="J115" s="16"/>
      <c r="K115" s="16"/>
      <c r="L115" s="16"/>
      <c r="M115" s="16"/>
      <c r="N115" s="16"/>
      <c r="O115" s="16"/>
      <c r="P115" s="16"/>
      <c r="Q115" s="16"/>
      <c r="R115" s="16" t="s">
        <v>348</v>
      </c>
      <c r="S115" s="16"/>
      <c r="T115" s="16"/>
      <c r="U115" s="16"/>
      <c r="V115" s="19">
        <v>45404</v>
      </c>
      <c r="W115" s="16"/>
      <c r="X115" s="19">
        <v>45436</v>
      </c>
    </row>
    <row r="116" spans="1:24" s="2" customFormat="1" ht="30" x14ac:dyDescent="0.25">
      <c r="A116" s="16" t="s">
        <v>172</v>
      </c>
      <c r="B116" s="16" t="s">
        <v>24</v>
      </c>
      <c r="C116" s="16" t="s">
        <v>343</v>
      </c>
      <c r="D116" s="17">
        <v>45404</v>
      </c>
      <c r="E116" s="21">
        <v>15447.070000000002</v>
      </c>
      <c r="F116" s="16" t="s">
        <v>31</v>
      </c>
      <c r="G116" s="16" t="s">
        <v>32</v>
      </c>
      <c r="H116" s="16" t="s">
        <v>26</v>
      </c>
      <c r="I116" s="16" t="s">
        <v>26</v>
      </c>
      <c r="J116" s="16"/>
      <c r="K116" s="16"/>
      <c r="L116" s="16"/>
      <c r="M116" s="16"/>
      <c r="N116" s="16"/>
      <c r="O116" s="16"/>
      <c r="P116" s="16"/>
      <c r="Q116" s="16"/>
      <c r="R116" s="16" t="s">
        <v>349</v>
      </c>
      <c r="S116" s="16"/>
      <c r="T116" s="16"/>
      <c r="U116" s="16"/>
      <c r="V116" s="19">
        <v>45404</v>
      </c>
      <c r="W116" s="16"/>
      <c r="X116" s="19">
        <v>45436</v>
      </c>
    </row>
    <row r="117" spans="1:24" s="2" customFormat="1" ht="30" x14ac:dyDescent="0.25">
      <c r="A117" s="16" t="s">
        <v>172</v>
      </c>
      <c r="B117" s="16" t="s">
        <v>24</v>
      </c>
      <c r="C117" s="16" t="s">
        <v>350</v>
      </c>
      <c r="D117" s="17">
        <v>45405</v>
      </c>
      <c r="E117" s="21">
        <v>949028.03</v>
      </c>
      <c r="F117" s="16" t="s">
        <v>153</v>
      </c>
      <c r="G117" s="16" t="s">
        <v>154</v>
      </c>
      <c r="H117" s="16" t="s">
        <v>26</v>
      </c>
      <c r="I117" s="16" t="s">
        <v>26</v>
      </c>
      <c r="J117" s="16" t="s">
        <v>158</v>
      </c>
      <c r="K117" s="16"/>
      <c r="L117" s="16"/>
      <c r="M117" s="16"/>
      <c r="N117" s="16"/>
      <c r="O117" s="16"/>
      <c r="P117" s="16"/>
      <c r="Q117" s="16"/>
      <c r="R117" s="16" t="s">
        <v>351</v>
      </c>
      <c r="S117" s="16"/>
      <c r="T117" s="16"/>
      <c r="U117" s="16"/>
      <c r="V117" s="19">
        <v>45405</v>
      </c>
      <c r="W117" s="16"/>
      <c r="X117" s="19">
        <v>45770</v>
      </c>
    </row>
    <row r="118" spans="1:24" s="2" customFormat="1" ht="30" x14ac:dyDescent="0.25">
      <c r="A118" s="16" t="s">
        <v>172</v>
      </c>
      <c r="B118" s="16" t="s">
        <v>24</v>
      </c>
      <c r="C118" s="16" t="s">
        <v>36</v>
      </c>
      <c r="D118" s="17">
        <v>45405.294409722199</v>
      </c>
      <c r="E118" s="21">
        <v>59238</v>
      </c>
      <c r="F118" s="16" t="s">
        <v>289</v>
      </c>
      <c r="G118" s="16" t="s">
        <v>290</v>
      </c>
      <c r="H118" s="16" t="s">
        <v>25</v>
      </c>
      <c r="I118" s="16" t="s">
        <v>26</v>
      </c>
      <c r="J118" s="16"/>
      <c r="K118" s="16"/>
      <c r="L118" s="16"/>
      <c r="M118" s="16"/>
      <c r="N118" s="16"/>
      <c r="O118" s="16"/>
      <c r="P118" s="16"/>
      <c r="Q118" s="16"/>
      <c r="R118" s="16" t="s">
        <v>352</v>
      </c>
      <c r="S118" s="16"/>
      <c r="T118" s="16"/>
      <c r="U118" s="16"/>
      <c r="V118" s="19">
        <v>45405.294409722199</v>
      </c>
      <c r="W118" s="16"/>
      <c r="X118" s="19">
        <v>45688</v>
      </c>
    </row>
    <row r="119" spans="1:24" s="2" customFormat="1" ht="30" x14ac:dyDescent="0.25">
      <c r="A119" s="16" t="s">
        <v>172</v>
      </c>
      <c r="B119" s="16" t="s">
        <v>24</v>
      </c>
      <c r="C119" s="16" t="s">
        <v>353</v>
      </c>
      <c r="D119" s="17">
        <v>45406.486180555599</v>
      </c>
      <c r="E119" s="21">
        <v>139226</v>
      </c>
      <c r="F119" s="16" t="s">
        <v>354</v>
      </c>
      <c r="G119" s="16" t="s">
        <v>355</v>
      </c>
      <c r="H119" s="16" t="s">
        <v>25</v>
      </c>
      <c r="I119" s="16" t="s">
        <v>26</v>
      </c>
      <c r="J119" s="16"/>
      <c r="K119" s="16"/>
      <c r="L119" s="16"/>
      <c r="M119" s="16"/>
      <c r="N119" s="16"/>
      <c r="O119" s="16"/>
      <c r="P119" s="16"/>
      <c r="Q119" s="16"/>
      <c r="R119" s="16" t="s">
        <v>356</v>
      </c>
      <c r="S119" s="16"/>
      <c r="T119" s="16"/>
      <c r="U119" s="16"/>
      <c r="V119" s="19">
        <v>45406.486180555599</v>
      </c>
      <c r="W119" s="16"/>
      <c r="X119" s="19">
        <v>45535</v>
      </c>
    </row>
    <row r="120" spans="1:24" s="2" customFormat="1" ht="30" x14ac:dyDescent="0.25">
      <c r="A120" s="16" t="s">
        <v>172</v>
      </c>
      <c r="B120" s="16" t="s">
        <v>24</v>
      </c>
      <c r="C120" s="16" t="s">
        <v>357</v>
      </c>
      <c r="D120" s="17">
        <v>45411</v>
      </c>
      <c r="E120" s="21">
        <v>40000</v>
      </c>
      <c r="F120" s="16" t="s">
        <v>358</v>
      </c>
      <c r="G120" s="16" t="s">
        <v>359</v>
      </c>
      <c r="H120" s="16" t="s">
        <v>26</v>
      </c>
      <c r="I120" s="16" t="s">
        <v>26</v>
      </c>
      <c r="J120" s="16"/>
      <c r="K120" s="16"/>
      <c r="L120" s="16"/>
      <c r="M120" s="16"/>
      <c r="N120" s="16"/>
      <c r="O120" s="16"/>
      <c r="P120" s="16"/>
      <c r="Q120" s="16"/>
      <c r="R120" s="16" t="s">
        <v>360</v>
      </c>
      <c r="S120" s="16"/>
      <c r="T120" s="16"/>
      <c r="U120" s="16"/>
      <c r="V120" s="19">
        <v>45411</v>
      </c>
      <c r="W120" s="16"/>
      <c r="X120" s="19">
        <v>45473</v>
      </c>
    </row>
    <row r="121" spans="1:24" s="2" customFormat="1" ht="30" x14ac:dyDescent="0.25">
      <c r="A121" s="16" t="s">
        <v>172</v>
      </c>
      <c r="B121" s="16" t="s">
        <v>24</v>
      </c>
      <c r="C121" s="16" t="s">
        <v>137</v>
      </c>
      <c r="D121" s="17">
        <v>45411.498553240701</v>
      </c>
      <c r="E121" s="21">
        <v>-3809.3</v>
      </c>
      <c r="F121" s="16" t="s">
        <v>73</v>
      </c>
      <c r="G121" s="16" t="s">
        <v>74</v>
      </c>
      <c r="H121" s="16" t="s">
        <v>25</v>
      </c>
      <c r="I121" s="16" t="s">
        <v>26</v>
      </c>
      <c r="J121" s="16"/>
      <c r="K121" s="16"/>
      <c r="L121" s="16"/>
      <c r="M121" s="16"/>
      <c r="N121" s="16"/>
      <c r="O121" s="16"/>
      <c r="P121" s="16"/>
      <c r="Q121" s="16"/>
      <c r="R121" s="16" t="s">
        <v>361</v>
      </c>
      <c r="S121" s="16"/>
      <c r="T121" s="16"/>
      <c r="U121" s="16"/>
      <c r="V121" s="19">
        <v>45411.498553240701</v>
      </c>
      <c r="W121" s="16"/>
      <c r="X121" s="19">
        <v>45471</v>
      </c>
    </row>
    <row r="122" spans="1:24" s="2" customFormat="1" ht="30" x14ac:dyDescent="0.25">
      <c r="A122" s="16" t="s">
        <v>172</v>
      </c>
      <c r="B122" s="16" t="s">
        <v>24</v>
      </c>
      <c r="C122" s="16" t="s">
        <v>362</v>
      </c>
      <c r="D122" s="17">
        <v>45411.645902777796</v>
      </c>
      <c r="E122" s="21">
        <v>54989</v>
      </c>
      <c r="F122" s="16" t="s">
        <v>363</v>
      </c>
      <c r="G122" s="16" t="s">
        <v>364</v>
      </c>
      <c r="H122" s="16" t="s">
        <v>25</v>
      </c>
      <c r="I122" s="16" t="s">
        <v>26</v>
      </c>
      <c r="J122" s="16"/>
      <c r="K122" s="16"/>
      <c r="L122" s="16"/>
      <c r="M122" s="16"/>
      <c r="N122" s="16"/>
      <c r="O122" s="16"/>
      <c r="P122" s="16"/>
      <c r="Q122" s="16"/>
      <c r="R122" s="16" t="s">
        <v>365</v>
      </c>
      <c r="S122" s="16"/>
      <c r="T122" s="16"/>
      <c r="U122" s="16"/>
      <c r="V122" s="19">
        <v>45411.645902777796</v>
      </c>
      <c r="W122" s="16"/>
      <c r="X122" s="19">
        <v>45534</v>
      </c>
    </row>
    <row r="123" spans="1:24" s="2" customFormat="1" ht="30" x14ac:dyDescent="0.25">
      <c r="A123" s="16" t="s">
        <v>172</v>
      </c>
      <c r="B123" s="16" t="s">
        <v>24</v>
      </c>
      <c r="C123" s="16" t="s">
        <v>36</v>
      </c>
      <c r="D123" s="17">
        <v>45411.697789351798</v>
      </c>
      <c r="E123" s="21">
        <v>14850</v>
      </c>
      <c r="F123" s="16" t="s">
        <v>37</v>
      </c>
      <c r="G123" s="16" t="s">
        <v>38</v>
      </c>
      <c r="H123" s="16" t="s">
        <v>25</v>
      </c>
      <c r="I123" s="16" t="s">
        <v>26</v>
      </c>
      <c r="J123" s="16"/>
      <c r="K123" s="16"/>
      <c r="L123" s="16"/>
      <c r="M123" s="16"/>
      <c r="N123" s="16"/>
      <c r="O123" s="16"/>
      <c r="P123" s="16"/>
      <c r="Q123" s="16"/>
      <c r="R123" s="16" t="s">
        <v>366</v>
      </c>
      <c r="S123" s="16"/>
      <c r="T123" s="16"/>
      <c r="U123" s="16"/>
      <c r="V123" s="19">
        <v>45411.697789351798</v>
      </c>
      <c r="W123" s="16"/>
      <c r="X123" s="19">
        <v>45777</v>
      </c>
    </row>
    <row r="124" spans="1:24" s="2" customFormat="1" ht="30" x14ac:dyDescent="0.25">
      <c r="A124" s="16" t="s">
        <v>172</v>
      </c>
      <c r="B124" s="16" t="s">
        <v>24</v>
      </c>
      <c r="C124" s="16" t="s">
        <v>367</v>
      </c>
      <c r="D124" s="17">
        <v>45412.480300925898</v>
      </c>
      <c r="E124" s="21">
        <v>40000</v>
      </c>
      <c r="F124" s="16" t="s">
        <v>368</v>
      </c>
      <c r="G124" s="16" t="s">
        <v>369</v>
      </c>
      <c r="H124" s="16" t="s">
        <v>25</v>
      </c>
      <c r="I124" s="16" t="s">
        <v>26</v>
      </c>
      <c r="J124" s="16"/>
      <c r="K124" s="16"/>
      <c r="L124" s="16"/>
      <c r="M124" s="16"/>
      <c r="N124" s="16"/>
      <c r="O124" s="16"/>
      <c r="P124" s="16"/>
      <c r="Q124" s="16"/>
      <c r="R124" s="16" t="s">
        <v>370</v>
      </c>
      <c r="S124" s="16"/>
      <c r="T124" s="16"/>
      <c r="U124" s="16"/>
      <c r="V124" s="19">
        <v>45412.480300925898</v>
      </c>
      <c r="W124" s="16"/>
      <c r="X124" s="19">
        <v>46053</v>
      </c>
    </row>
    <row r="125" spans="1:24" s="2" customFormat="1" ht="30" x14ac:dyDescent="0.25">
      <c r="A125" s="16" t="s">
        <v>172</v>
      </c>
      <c r="B125" s="16" t="s">
        <v>24</v>
      </c>
      <c r="C125" s="16" t="s">
        <v>372</v>
      </c>
      <c r="D125" s="17">
        <v>45316</v>
      </c>
      <c r="E125" s="21">
        <v>24200</v>
      </c>
      <c r="F125" s="16" t="s">
        <v>373</v>
      </c>
      <c r="G125" s="16" t="s">
        <v>375</v>
      </c>
      <c r="H125" s="16" t="s">
        <v>26</v>
      </c>
      <c r="I125" s="16" t="s">
        <v>26</v>
      </c>
      <c r="J125" s="16"/>
      <c r="K125" s="16"/>
      <c r="L125" s="16"/>
      <c r="M125" s="16"/>
      <c r="N125" s="16"/>
      <c r="O125" s="16"/>
      <c r="P125" s="16"/>
      <c r="Q125" s="16"/>
      <c r="R125" s="16" t="s">
        <v>374</v>
      </c>
      <c r="S125" s="16"/>
      <c r="T125" s="16"/>
      <c r="U125" s="16"/>
      <c r="V125" s="17">
        <v>45316</v>
      </c>
      <c r="W125" s="16"/>
      <c r="X125" s="19">
        <v>45379</v>
      </c>
    </row>
    <row r="126" spans="1:24" s="2" customFormat="1" ht="30" customHeight="1" x14ac:dyDescent="0.25">
      <c r="A126" s="16" t="s">
        <v>172</v>
      </c>
      <c r="B126" s="16" t="s">
        <v>24</v>
      </c>
      <c r="C126" s="16" t="s">
        <v>378</v>
      </c>
      <c r="D126" s="17">
        <v>45306</v>
      </c>
      <c r="E126" s="21">
        <v>8473.85</v>
      </c>
      <c r="F126" s="16" t="s">
        <v>383</v>
      </c>
      <c r="G126" s="16" t="s">
        <v>384</v>
      </c>
      <c r="H126" s="16" t="s">
        <v>26</v>
      </c>
      <c r="I126" s="16" t="s">
        <v>26</v>
      </c>
      <c r="J126" s="16"/>
      <c r="K126" s="16"/>
      <c r="L126" s="16"/>
      <c r="M126" s="16"/>
      <c r="N126" s="16"/>
      <c r="O126" s="16"/>
      <c r="P126" s="16"/>
      <c r="Q126" s="16"/>
      <c r="R126" s="16" t="s">
        <v>380</v>
      </c>
      <c r="S126" s="16"/>
      <c r="T126" s="16"/>
      <c r="U126" s="16"/>
      <c r="V126" s="19">
        <v>45306</v>
      </c>
      <c r="W126" s="16"/>
      <c r="X126" s="19">
        <v>45324</v>
      </c>
    </row>
    <row r="127" spans="1:24" s="2" customFormat="1" ht="30" x14ac:dyDescent="0.25">
      <c r="A127" s="16" t="s">
        <v>172</v>
      </c>
      <c r="B127" s="16" t="s">
        <v>24</v>
      </c>
      <c r="C127" s="16" t="s">
        <v>378</v>
      </c>
      <c r="D127" s="17">
        <v>45306</v>
      </c>
      <c r="E127" s="21">
        <f>5573.75*1.1</f>
        <v>6131.1250000000009</v>
      </c>
      <c r="F127" s="22" t="s">
        <v>28</v>
      </c>
      <c r="G127" s="16" t="s">
        <v>385</v>
      </c>
      <c r="H127" s="16" t="s">
        <v>26</v>
      </c>
      <c r="I127" s="16" t="s">
        <v>26</v>
      </c>
      <c r="J127" s="16"/>
      <c r="K127" s="16"/>
      <c r="L127" s="16"/>
      <c r="M127" s="16"/>
      <c r="N127" s="16"/>
      <c r="O127" s="16"/>
      <c r="P127" s="16"/>
      <c r="Q127" s="16"/>
      <c r="R127" s="16" t="s">
        <v>379</v>
      </c>
      <c r="S127" s="16"/>
      <c r="T127" s="16"/>
      <c r="U127" s="16"/>
      <c r="V127" s="19">
        <v>45306</v>
      </c>
      <c r="W127" s="16"/>
      <c r="X127" s="19">
        <v>45324</v>
      </c>
    </row>
    <row r="128" spans="1:24" s="2" customFormat="1" ht="30" x14ac:dyDescent="0.25">
      <c r="A128" s="16" t="s">
        <v>172</v>
      </c>
      <c r="B128" s="16" t="s">
        <v>24</v>
      </c>
      <c r="C128" s="16" t="s">
        <v>378</v>
      </c>
      <c r="D128" s="17">
        <v>45306</v>
      </c>
      <c r="E128" s="21">
        <f>9811.36*1.1</f>
        <v>10792.496000000001</v>
      </c>
      <c r="F128" s="22" t="s">
        <v>31</v>
      </c>
      <c r="G128" s="16" t="s">
        <v>32</v>
      </c>
      <c r="H128" s="16" t="s">
        <v>26</v>
      </c>
      <c r="I128" s="16" t="s">
        <v>26</v>
      </c>
      <c r="J128" s="16"/>
      <c r="K128" s="16"/>
      <c r="L128" s="16"/>
      <c r="M128" s="16"/>
      <c r="N128" s="16"/>
      <c r="O128" s="16"/>
      <c r="P128" s="16"/>
      <c r="Q128" s="16"/>
      <c r="R128" s="16" t="s">
        <v>381</v>
      </c>
      <c r="S128" s="16"/>
      <c r="T128" s="16"/>
      <c r="U128" s="16"/>
      <c r="V128" s="19">
        <v>45306</v>
      </c>
      <c r="W128" s="16"/>
      <c r="X128" s="19">
        <v>45324</v>
      </c>
    </row>
    <row r="129" spans="1:24" s="2" customFormat="1" ht="30" x14ac:dyDescent="0.25">
      <c r="A129" s="16" t="s">
        <v>172</v>
      </c>
      <c r="B129" s="16" t="s">
        <v>24</v>
      </c>
      <c r="C129" s="16" t="s">
        <v>378</v>
      </c>
      <c r="D129" s="17">
        <v>45306</v>
      </c>
      <c r="E129" s="21">
        <f>7466.51*1.1</f>
        <v>8213.1610000000001</v>
      </c>
      <c r="F129" s="22" t="s">
        <v>31</v>
      </c>
      <c r="G129" s="16" t="s">
        <v>32</v>
      </c>
      <c r="H129" s="16" t="s">
        <v>26</v>
      </c>
      <c r="I129" s="16" t="s">
        <v>26</v>
      </c>
      <c r="J129" s="16"/>
      <c r="K129" s="16"/>
      <c r="L129" s="16"/>
      <c r="M129" s="16"/>
      <c r="N129" s="16"/>
      <c r="O129" s="16"/>
      <c r="P129" s="16"/>
      <c r="Q129" s="16"/>
      <c r="R129" s="16" t="s">
        <v>382</v>
      </c>
      <c r="S129" s="16"/>
      <c r="T129" s="16"/>
      <c r="U129" s="16"/>
      <c r="V129" s="19">
        <v>45306</v>
      </c>
      <c r="W129" s="16"/>
      <c r="X129" s="19">
        <v>45324</v>
      </c>
    </row>
    <row r="130" spans="1:24" s="2" customFormat="1" ht="30" x14ac:dyDescent="0.25">
      <c r="A130" s="16" t="s">
        <v>172</v>
      </c>
      <c r="B130" s="16" t="s">
        <v>24</v>
      </c>
      <c r="C130" s="16" t="s">
        <v>389</v>
      </c>
      <c r="D130" s="17">
        <v>45366</v>
      </c>
      <c r="E130" s="21">
        <f>25628*1.1</f>
        <v>28190.800000000003</v>
      </c>
      <c r="F130" s="16" t="s">
        <v>387</v>
      </c>
      <c r="G130" s="16" t="s">
        <v>388</v>
      </c>
      <c r="H130" s="16" t="s">
        <v>26</v>
      </c>
      <c r="I130" s="16" t="s">
        <v>26</v>
      </c>
      <c r="J130" s="16"/>
      <c r="K130" s="16"/>
      <c r="L130" s="16"/>
      <c r="M130" s="16"/>
      <c r="N130" s="16"/>
      <c r="O130" s="16"/>
      <c r="P130" s="16"/>
      <c r="Q130" s="16"/>
      <c r="R130" s="16" t="s">
        <v>386</v>
      </c>
      <c r="S130" s="16"/>
      <c r="T130" s="16"/>
      <c r="U130" s="16"/>
      <c r="V130" s="19">
        <v>45366</v>
      </c>
      <c r="W130" s="16"/>
      <c r="X130" s="24">
        <v>45439</v>
      </c>
    </row>
    <row r="131" spans="1:24" s="2" customFormat="1" x14ac:dyDescent="0.25">
      <c r="D131" s="3"/>
      <c r="E131" s="5"/>
      <c r="V131" s="4"/>
      <c r="X131" s="11"/>
    </row>
    <row r="132" spans="1:24" s="2" customFormat="1" x14ac:dyDescent="0.25">
      <c r="D132" s="3"/>
      <c r="E132" s="5"/>
      <c r="V132" s="4"/>
      <c r="X132" s="4"/>
    </row>
    <row r="133" spans="1:24" s="2" customFormat="1" x14ac:dyDescent="0.25">
      <c r="D133" s="3"/>
      <c r="E133" s="5"/>
      <c r="V133" s="4"/>
      <c r="X133" s="4"/>
    </row>
    <row r="134" spans="1:24" s="2" customFormat="1" x14ac:dyDescent="0.25">
      <c r="D134" s="3"/>
      <c r="E134" s="5"/>
      <c r="V134" s="4"/>
      <c r="X134" s="4"/>
    </row>
    <row r="135" spans="1:24" s="2" customFormat="1" x14ac:dyDescent="0.25">
      <c r="D135" s="3"/>
      <c r="E135" s="5"/>
      <c r="V135" s="4"/>
      <c r="X135" s="4"/>
    </row>
    <row r="136" spans="1:24" s="2" customFormat="1" x14ac:dyDescent="0.25">
      <c r="D136" s="3"/>
      <c r="E136" s="5"/>
      <c r="V136" s="4"/>
      <c r="X136" s="4"/>
    </row>
    <row r="137" spans="1:24" s="2" customFormat="1" x14ac:dyDescent="0.25">
      <c r="D137" s="3"/>
      <c r="E137" s="5"/>
      <c r="V137" s="4"/>
      <c r="X137" s="4"/>
    </row>
    <row r="138" spans="1:24" s="2" customFormat="1" x14ac:dyDescent="0.25">
      <c r="D138" s="3"/>
      <c r="E138" s="5"/>
      <c r="V138" s="4"/>
      <c r="X138" s="4"/>
    </row>
    <row r="139" spans="1:24" s="2" customFormat="1" x14ac:dyDescent="0.25">
      <c r="D139" s="3"/>
      <c r="E139" s="5"/>
      <c r="V139" s="4"/>
      <c r="X139" s="4"/>
    </row>
    <row r="140" spans="1:24" s="2" customFormat="1" x14ac:dyDescent="0.25">
      <c r="D140" s="3"/>
      <c r="E140" s="5"/>
      <c r="V140" s="4"/>
      <c r="X140" s="4"/>
    </row>
    <row r="141" spans="1:24" s="2" customFormat="1" x14ac:dyDescent="0.25">
      <c r="D141" s="3"/>
      <c r="E141" s="5"/>
      <c r="V141" s="4"/>
      <c r="X141" s="4"/>
    </row>
    <row r="142" spans="1:24" s="2" customFormat="1" x14ac:dyDescent="0.25">
      <c r="D142" s="3"/>
      <c r="E142" s="5"/>
      <c r="V142" s="4"/>
      <c r="X142" s="4"/>
    </row>
    <row r="143" spans="1:24" s="2" customFormat="1" x14ac:dyDescent="0.25">
      <c r="D143" s="3"/>
      <c r="E143" s="5"/>
      <c r="V143" s="4"/>
      <c r="X143" s="4"/>
    </row>
    <row r="144" spans="1:24" s="2" customFormat="1" x14ac:dyDescent="0.25">
      <c r="D144" s="3"/>
      <c r="E144" s="5"/>
      <c r="V144" s="4"/>
      <c r="X144" s="4"/>
    </row>
    <row r="145" spans="1:24" s="2" customFormat="1" x14ac:dyDescent="0.25">
      <c r="D145" s="3"/>
      <c r="E145" s="5"/>
      <c r="V145" s="4"/>
      <c r="X145" s="4"/>
    </row>
    <row r="146" spans="1:24" s="2" customFormat="1" x14ac:dyDescent="0.25">
      <c r="D146" s="3"/>
      <c r="E146" s="5"/>
      <c r="V146" s="4"/>
      <c r="X146" s="4"/>
    </row>
    <row r="147" spans="1:24" s="2" customFormat="1" x14ac:dyDescent="0.25">
      <c r="D147" s="3"/>
      <c r="E147" s="5"/>
      <c r="V147" s="4"/>
      <c r="X147" s="4"/>
    </row>
    <row r="148" spans="1:24" s="2" customFormat="1" x14ac:dyDescent="0.25">
      <c r="D148" s="3"/>
      <c r="E148" s="5"/>
      <c r="V148" s="4"/>
      <c r="X148" s="4"/>
    </row>
    <row r="149" spans="1:24" s="2" customFormat="1" x14ac:dyDescent="0.25">
      <c r="D149" s="3"/>
      <c r="E149" s="5"/>
      <c r="V149" s="4"/>
      <c r="X149" s="4"/>
    </row>
    <row r="150" spans="1:24" s="2" customFormat="1" x14ac:dyDescent="0.25">
      <c r="D150" s="3"/>
      <c r="E150" s="5"/>
      <c r="V150" s="4"/>
      <c r="X150" s="4"/>
    </row>
    <row r="151" spans="1:24" s="2" customFormat="1" x14ac:dyDescent="0.25">
      <c r="D151" s="3"/>
      <c r="E151" s="5"/>
      <c r="V151" s="4"/>
      <c r="X151" s="4"/>
    </row>
    <row r="152" spans="1:24" s="2" customFormat="1" x14ac:dyDescent="0.25">
      <c r="D152" s="3"/>
      <c r="E152" s="5"/>
      <c r="V152" s="4"/>
      <c r="X152" s="4"/>
    </row>
    <row r="153" spans="1:24" x14ac:dyDescent="0.25">
      <c r="A153" s="6"/>
    </row>
  </sheetData>
  <autoFilter ref="A1:X131" xr:uid="{FB1A73DF-A1FB-41E5-B9ED-44DE0188E806}"/>
  <dataValidations count="1">
    <dataValidation type="date" operator="greaterThanOrEqual" allowBlank="1" showInputMessage="1" showErrorMessage="1" errorTitle="Invalid Date" error="End Date must be in the correct date format." promptTitle="Date" prompt=" " sqref="X130:X131" xr:uid="{54D8F761-F05E-4A52-93A3-180BA76F9812}">
      <formula1>1</formula1>
    </dataValidation>
  </dataValidations>
  <pageMargins left="0.7" right="0.7" top="0.75" bottom="0.75" header="0.3" footer="0.3"/>
  <pageSetup paperSize="8" scale="7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DSDI Jan-April</vt:lpstr>
      <vt:lpstr>'DSDI Jan-April'!Print_Area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Butcher</dc:creator>
  <cp:lastModifiedBy>Jasmine Melit</cp:lastModifiedBy>
  <cp:lastPrinted>2024-07-12T05:21:54Z</cp:lastPrinted>
  <dcterms:created xsi:type="dcterms:W3CDTF">2024-03-14T04:21:26Z</dcterms:created>
  <dcterms:modified xsi:type="dcterms:W3CDTF">2024-07-19T00:42:48Z</dcterms:modified>
</cp:coreProperties>
</file>